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804" activeTab="4"/>
  </bookViews>
  <sheets>
    <sheet name="Budynki i budowle" sheetId="1" r:id="rId1"/>
    <sheet name="Elektronika -Sprzęt stacjonarny" sheetId="2" r:id="rId2"/>
    <sheet name="Elektronika - Sprzęt przenośny" sheetId="3" r:id="rId3"/>
    <sheet name="urządzenia i wyposażenie" sheetId="4" r:id="rId4"/>
    <sheet name="wykaz pojazdów" sheetId="5" r:id="rId5"/>
    <sheet name="drogi powiatowe" sheetId="6" r:id="rId6"/>
    <sheet name="drogi Skarbu Państwa" sheetId="7" r:id="rId7"/>
    <sheet name="szkodowość" sheetId="8" r:id="rId8"/>
  </sheets>
  <definedNames>
    <definedName name="_xlnm.Print_Area" localSheetId="0">'Budynki i budowle'!$A$1:$L$159</definedName>
    <definedName name="_xlnm.Print_Area" localSheetId="5">'drogi powiatowe'!$A$1:$G$97</definedName>
    <definedName name="_xlnm.Print_Area" localSheetId="6">'drogi Skarbu Państwa'!$A$1:$L$8</definedName>
    <definedName name="_xlnm.Print_Area" localSheetId="4">'wykaz pojazdów'!$A$2:$Y$52</definedName>
  </definedNames>
  <calcPr fullCalcOnLoad="1"/>
</workbook>
</file>

<file path=xl/sharedStrings.xml><?xml version="1.0" encoding="utf-8"?>
<sst xmlns="http://schemas.openxmlformats.org/spreadsheetml/2006/main" count="1984" uniqueCount="1112">
  <si>
    <t>Rodzaj materiałów budowlanych, z jakich wykonano budynek</t>
  </si>
  <si>
    <t>zabezpieczenie przeciwpożarowe
 i przeciwkradzieżowe</t>
  </si>
  <si>
    <t>Obiekty</t>
  </si>
  <si>
    <t>lokalizacja</t>
  </si>
  <si>
    <t>rok budowy</t>
  </si>
  <si>
    <t>czy budynek jest użytkowany? (TAK/NIE)</t>
  </si>
  <si>
    <t>wartość ks brutto</t>
  </si>
  <si>
    <t>powierzchnia użytkowa 
(w m²)</t>
  </si>
  <si>
    <t>wartość odtworzeniowa</t>
  </si>
  <si>
    <t>mury</t>
  </si>
  <si>
    <t>stropy</t>
  </si>
  <si>
    <t>dach (konstrukcja 
i pokrycie)</t>
  </si>
  <si>
    <t>Starostwo Powiatowe w Olecku</t>
  </si>
  <si>
    <t>BUDYNEK ADMINISTRACYJNY</t>
  </si>
  <si>
    <t>PRZED 1939</t>
  </si>
  <si>
    <t>TAK</t>
  </si>
  <si>
    <t>z cegły</t>
  </si>
  <si>
    <t>drewniane</t>
  </si>
  <si>
    <t>dachówka</t>
  </si>
  <si>
    <t>urządzenia alarmowe świtelne i dźwiękowe</t>
  </si>
  <si>
    <t>GARAŻ SAMOCHODOWY</t>
  </si>
  <si>
    <t>żelbetonowe</t>
  </si>
  <si>
    <t>papa</t>
  </si>
  <si>
    <t>drzwi blaszane+dwa zamki</t>
  </si>
  <si>
    <t>BUDYNEK MAGAZYNOWY</t>
  </si>
  <si>
    <t>blacha trapezowa</t>
  </si>
  <si>
    <t>brak</t>
  </si>
  <si>
    <t>Budynek szpitala (stara część)</t>
  </si>
  <si>
    <t>Olecko, ul. Gołdapska 1</t>
  </si>
  <si>
    <t>stalowe belki</t>
  </si>
  <si>
    <t>blacha</t>
  </si>
  <si>
    <t>prowadzona inwestycja w zakresie przebudowy i modernizacji budynku</t>
  </si>
  <si>
    <t>Mieszkanie Skarbu Państwa w bloku - ul. Składowa 6/4</t>
  </si>
  <si>
    <t>Olecko, ul. Składowa 6/4</t>
  </si>
  <si>
    <t>z płyty</t>
  </si>
  <si>
    <t>Budynek gospodarczo-garażowy</t>
  </si>
  <si>
    <t>Olecko, Wojska Polskiego 13</t>
  </si>
  <si>
    <t>Budynek administracyjno-ambulatoryjny</t>
  </si>
  <si>
    <t>19-420 Kowale Oleckie, 
Stożne 30/2</t>
  </si>
  <si>
    <t>blacho-dachówka</t>
  </si>
  <si>
    <t>RAZEM</t>
  </si>
  <si>
    <t>Powiatowy Zarząd Dróg w Olecku</t>
  </si>
  <si>
    <t>budynek administracyjny udział 505/1000</t>
  </si>
  <si>
    <t>Olecko, Wojska Polskiego 12</t>
  </si>
  <si>
    <t>pustak</t>
  </si>
  <si>
    <t>drewniana, blacha</t>
  </si>
  <si>
    <t>GP 6 - 3 szt; GP 12 - 1 szt; 3 szt hydranty; 1.Kraty znajduja się w oknach części piwnicznej budynku.                                                                                                                2. Drzwi do budynku szt. 2; zamki wpuszczane typu Łucznik szt 2.                                                                                                               3. Alarm - instalacja alarmowa w całym budynku poza częścią piwniczną; sygnalizatory dzwiękowew budynku i na zewnątrz; sygnalizator świetlny na frontowej elewacji budynku. Powiadomienie do agencji ochrony automatycznie poprzez łącza telefoniczne.                                                                                                                   4. Dozór agencji ochrony poza godzinami pracy firm mieszczących sie w budynku ( okres wieczorny i nocny )</t>
  </si>
  <si>
    <t xml:space="preserve">Budynek magazynowo- garażowy z wiatą składową </t>
  </si>
  <si>
    <t>Stożne, gm. Kowale Oleckie</t>
  </si>
  <si>
    <t>stalowa, blacha</t>
  </si>
  <si>
    <t>Kanał z siecią CO</t>
  </si>
  <si>
    <t>Kanalizacja deszczowa</t>
  </si>
  <si>
    <t>Kanalizacja sanitarna</t>
  </si>
  <si>
    <t>Wodociąg</t>
  </si>
  <si>
    <t>Linia kablowa</t>
  </si>
  <si>
    <t>Ogrodzenie</t>
  </si>
  <si>
    <t>Instalacja CO</t>
  </si>
  <si>
    <t>Instalacja odgromowa</t>
  </si>
  <si>
    <t>Oswietlenie terenu</t>
  </si>
  <si>
    <t>Droga wewnętrzna utwardz.</t>
  </si>
  <si>
    <t>Plac składowy</t>
  </si>
  <si>
    <t>Plac postojowy</t>
  </si>
  <si>
    <t>Budynek RKTS</t>
  </si>
  <si>
    <t>cegła</t>
  </si>
  <si>
    <t>stropodach, papa</t>
  </si>
  <si>
    <t>Budynek garażowy</t>
  </si>
  <si>
    <t>stropodach</t>
  </si>
  <si>
    <t>Wiata metalowa z daszkiem jednospadowym</t>
  </si>
  <si>
    <t>Budynek mieszkalny</t>
  </si>
  <si>
    <t>Gołdapska 18A Olecko</t>
  </si>
  <si>
    <t>cegła kratówka, suporex</t>
  </si>
  <si>
    <t>płyty żelbetonowe</t>
  </si>
  <si>
    <t>Budynek-garaż</t>
  </si>
  <si>
    <t>drewaniana, papa termozgrzewalna</t>
  </si>
  <si>
    <t>Budynek-pralnia</t>
  </si>
  <si>
    <t>bloczek wapienno-piaskowy</t>
  </si>
  <si>
    <t>lepik i papa</t>
  </si>
  <si>
    <t>Dom Pomocy Społecznej " Zacisze" w Kowalach Oleckich</t>
  </si>
  <si>
    <t>Budynek główny DPS</t>
  </si>
  <si>
    <t>Kowale Ol. Ul. Witosa 8</t>
  </si>
  <si>
    <t>płyta</t>
  </si>
  <si>
    <t>żelbeton</t>
  </si>
  <si>
    <t>stropodach kryty papą</t>
  </si>
  <si>
    <t>6 gaśnic,4 hydranty,piorunochron</t>
  </si>
  <si>
    <t>Budynek gospodarczy</t>
  </si>
  <si>
    <t>bloczki</t>
  </si>
  <si>
    <t>2 gaśnice proszkowe,piorunochron</t>
  </si>
  <si>
    <t>Altana rekreacyjna</t>
  </si>
  <si>
    <t>blachodachówka</t>
  </si>
  <si>
    <t>Garaż blaszak</t>
  </si>
  <si>
    <t>19-400 Olecko                    ul.Kościuszki 29</t>
  </si>
  <si>
    <t>tak</t>
  </si>
  <si>
    <t>Budynek szkolny</t>
  </si>
  <si>
    <t>Olecko ul.Słowiańska 2</t>
  </si>
  <si>
    <t>drewno i beton</t>
  </si>
  <si>
    <t>drewniana konstr., papa</t>
  </si>
  <si>
    <t>całodobowy dozór pracowniczy drzwi metalowe szt.1 , zamki gerda szt.2 , drzwi drewniane szt.3 , zamki zwykłe szt.4</t>
  </si>
  <si>
    <t>Budynek socjalny</t>
  </si>
  <si>
    <t>betonowe</t>
  </si>
  <si>
    <t>drewniana, dachówka</t>
  </si>
  <si>
    <t>całodobowy dozór pracowniczy drzwi drewniane,zamek zwykły,na parterze okna okratowane</t>
  </si>
  <si>
    <t>bloczki+cegła</t>
  </si>
  <si>
    <t>mieszany, pokrycie papą</t>
  </si>
  <si>
    <t>całodobowy dozór pracowniczy drzwi plastikowe szt. 2,okratowane,zamki zwykłe szt.4</t>
  </si>
  <si>
    <t>drewniany, dachówka</t>
  </si>
  <si>
    <t>całodobowy dozór pracowniczy drzwi drewniane szt.5,zamki zwykłe szt.5</t>
  </si>
  <si>
    <t>Budynek internatu nowy</t>
  </si>
  <si>
    <t>cegła+bloczki z betonu komórkowego</t>
  </si>
  <si>
    <t>układ mieszany, pokryty papą</t>
  </si>
  <si>
    <t>całodobowy dozór pracowniczy drzwi drewniane szt.3 okratowane, zamki zwykłe,okna pomieszczeń na parterze okratowane I piętro do pracowni komputerowych drzwi antywłamaniowe szt.4</t>
  </si>
  <si>
    <t>Skład opału</t>
  </si>
  <si>
    <t>drewniany, papa</t>
  </si>
  <si>
    <t>całodobowy dozór pracowniczy drzwi matalowe,zamek gerda</t>
  </si>
  <si>
    <t>Budynek internatu</t>
  </si>
  <si>
    <t>układ mieszany, pokrycie dachówką</t>
  </si>
  <si>
    <t>całodobowy dozór pracowniczy drzwi drewniane szt.3, zamki zwykłe szt 5, w pomieszczeniach na parterze okna okratowane drzwi metalowe szt.1 , zamki gerda szt.2</t>
  </si>
  <si>
    <t>Powiatowy Urząd Pracy</t>
  </si>
  <si>
    <t>ul. Armii Krajowej  30</t>
  </si>
  <si>
    <t>Tak</t>
  </si>
  <si>
    <t>sprzęt do gaszenia pożaru i sieć alarmowa, monitoring sieci alarmowej</t>
  </si>
  <si>
    <t>1974/1975</t>
  </si>
  <si>
    <t>sprzęt do gaszenia pożaru</t>
  </si>
  <si>
    <t>Zespół Szkół Licealnych i Zawodowych w Olecku</t>
  </si>
  <si>
    <t>Internat z kotłownią i budynkiem gospodarczym</t>
  </si>
  <si>
    <t>Olecko, Gołdapska 27</t>
  </si>
  <si>
    <t>cegła pełna , kratówka</t>
  </si>
  <si>
    <t>gęstożebrowe wylewane, kasetonowe</t>
  </si>
  <si>
    <t>płytki korytkowe, papa termozgrzewalna</t>
  </si>
  <si>
    <t>Olecko, Gołdapska 23</t>
  </si>
  <si>
    <t xml:space="preserve">cegła kratówka i cegła pełna </t>
  </si>
  <si>
    <t>płyty żelbetowe na belkach stalowych</t>
  </si>
  <si>
    <t xml:space="preserve"> papa - naprawa pokrycia technologią Elastar</t>
  </si>
  <si>
    <t>Budynek szkoły</t>
  </si>
  <si>
    <t>Olecko, Gołdapska 29</t>
  </si>
  <si>
    <t>cegła kratówka , ceramiczna pełna</t>
  </si>
  <si>
    <t>żelbetowe gęstożebrowe</t>
  </si>
  <si>
    <t>płytki korytkowe, technologia bezspoinowa</t>
  </si>
  <si>
    <t>Sala gimnastyczna z budynkiem gospodarczym</t>
  </si>
  <si>
    <t>żelbetowe, gęstożebrowe</t>
  </si>
  <si>
    <t>dwuspadowy( kratownice stalowe, technologia "Ekodek"</t>
  </si>
  <si>
    <t xml:space="preserve">Olecko, Wiejska </t>
  </si>
  <si>
    <t>NIE</t>
  </si>
  <si>
    <t>Garaż( nr dz. 120/23)</t>
  </si>
  <si>
    <t>płyty betonowe</t>
  </si>
  <si>
    <t>płaski, papa</t>
  </si>
  <si>
    <t>Budynek dydaktyczno- warsztatowy</t>
  </si>
  <si>
    <t>konstrukcja żelbetowo-murowana, stalowa wypełniona scianami warstwowymi z płyt KINGSPAN</t>
  </si>
  <si>
    <t>jednospadowy ocieplany wełną mineralną, pokryty papą termozgrzewalną</t>
  </si>
  <si>
    <t>Budynek wiaty bazy kształcenia zawodowego</t>
  </si>
  <si>
    <t>dwuspadowyz płyty warstwowej</t>
  </si>
  <si>
    <t>Domek campingowy o pow. 44,86m2</t>
  </si>
  <si>
    <t>Olecko, Dworek Mazurski 1</t>
  </si>
  <si>
    <t>Domek campingowy o pow. 44,86m3</t>
  </si>
  <si>
    <t>Domek campingowy o pow. 44,86m4</t>
  </si>
  <si>
    <t>gaśnica proszkowa</t>
  </si>
  <si>
    <t>Domek campingowy o pow. 44,86m5</t>
  </si>
  <si>
    <t>Domek campingowy o pow. 44,86m6</t>
  </si>
  <si>
    <t>Domek campingowy o pow. 44,86m7</t>
  </si>
  <si>
    <t>Domek campingowy M o pow. 26m2</t>
  </si>
  <si>
    <t xml:space="preserve">Hangar na sprzęt wodny </t>
  </si>
  <si>
    <t>Budynek administracyjno-gastronomiczny o pow. 866,90m2</t>
  </si>
  <si>
    <t>Budynek administracyjny o pow. 766,90m2</t>
  </si>
  <si>
    <t>Budynek kawiarni opow. 324m2</t>
  </si>
  <si>
    <t>Instalacja Sygnalizacji Pożaru- czujki izotopowe we wszystkich pomieszczeniach budynku; prądownica wodna 52 mm-2 szt.;wąż tłoczno-parciany 52mm- 200 m; dozór całodobowy; szafa pancerna ze skarbcem, okratowane okna, drzwi obite blachą, podwójne zamki.</t>
  </si>
  <si>
    <t>Stacja TRAFO o pow. 15,5m2</t>
  </si>
  <si>
    <t>prądownica wodna 52 mm- 2 szt.</t>
  </si>
  <si>
    <t>Budynek agregatorni o pow. 24,2m2</t>
  </si>
  <si>
    <t>prądownica wodna 52 mm</t>
  </si>
  <si>
    <t>Budynek hotelowy "Leśniczówka" o pow. 102m2</t>
  </si>
  <si>
    <t>Budynek portierni o pow. 16,60m2</t>
  </si>
  <si>
    <t>Zbiornik paliwa o pojemności 5m2</t>
  </si>
  <si>
    <t>Zbiornik paliwa o pojemności 5m3</t>
  </si>
  <si>
    <t>Domek campingowy o pow. 25,80m2</t>
  </si>
  <si>
    <t>Domek campingowy o pow. 25,80m3</t>
  </si>
  <si>
    <t>Domek campingowy o pow. 25,80m4</t>
  </si>
  <si>
    <t>Domek campingowy o pow. 25,80m5</t>
  </si>
  <si>
    <t>Domek campingowy o pow. 25,80m6</t>
  </si>
  <si>
    <t>Domek campingowy o pow. 25,80m7</t>
  </si>
  <si>
    <t>Sanitariaty - pow. użytkowa 102m2</t>
  </si>
  <si>
    <t>Domek campingowy o pow. 26m2</t>
  </si>
  <si>
    <t>Pomost kąpielowy- 150m2</t>
  </si>
  <si>
    <t>Oczyszczalnia ścieków</t>
  </si>
  <si>
    <t>Nawierzchnia z płyt- pow. 499m2</t>
  </si>
  <si>
    <t>Nawierzchnia z trylinki - pow.1042m2</t>
  </si>
  <si>
    <t>Nawierzchnia asfaltowa- pow. 3783m2</t>
  </si>
  <si>
    <t xml:space="preserve">Ogrodzenie z siatki </t>
  </si>
  <si>
    <t>Ogrodzenie z siatki o długości 553m.b.</t>
  </si>
  <si>
    <t>Studnia głębinowa</t>
  </si>
  <si>
    <t>Sieć wodociągowa zewnętrzna</t>
  </si>
  <si>
    <t>Sieć sanitarna zewnętrzna</t>
  </si>
  <si>
    <t>Sieć elektroenergetyczna</t>
  </si>
  <si>
    <t>Agregat prądotwórczy Pad-16-4/400P</t>
  </si>
  <si>
    <t>Hydrofornia</t>
  </si>
  <si>
    <t>Budynek hotelowo-gospodarczy "0"</t>
  </si>
  <si>
    <t>Zaplecze socjalne</t>
  </si>
  <si>
    <t>Olecko, Dworek Mazurski 2</t>
  </si>
  <si>
    <t>Razem:</t>
  </si>
  <si>
    <t>Budynek dydaktyczny "Szkoła"</t>
  </si>
  <si>
    <t>Olecko, Plac Zamkowy 2</t>
  </si>
  <si>
    <t>cegła, beton komórkowy, płyty</t>
  </si>
  <si>
    <t>piwnica-kleina,pozostałe z płyt kanałowych</t>
  </si>
  <si>
    <t>więźba drewniana, pokrycie z blachy ocynkowanej</t>
  </si>
  <si>
    <t>dozór całodobowy- agencja ochrony</t>
  </si>
  <si>
    <t>Budynek dydaktyczny "Zamek"</t>
  </si>
  <si>
    <t>cegła pełna ceramiczna</t>
  </si>
  <si>
    <t>piwnica- odcinkowy na belkach stalowych dwuteonowych, pozostałe drewniane</t>
  </si>
  <si>
    <t>drewniany, ceramiczna dachówka</t>
  </si>
  <si>
    <t>Sala gimnastyczna</t>
  </si>
  <si>
    <t>supereks</t>
  </si>
  <si>
    <t>pokryty dachami jednospadowymi lub stropodachowymi</t>
  </si>
  <si>
    <t>Internat (budynek duży)</t>
  </si>
  <si>
    <t>Olecko, ul.Zamkowa 4</t>
  </si>
  <si>
    <t>staloceramiczne typu kleina, drewniane</t>
  </si>
  <si>
    <t>dachówka ceramiczna</t>
  </si>
  <si>
    <t>Internat (stołówka)</t>
  </si>
  <si>
    <t>Olecko, ul.Zamkowa 2</t>
  </si>
  <si>
    <t>z elementów drobnowymiarowych</t>
  </si>
  <si>
    <t>piwnica i parter kleina, stropy drewniane</t>
  </si>
  <si>
    <t>drewniany, pokryty blachą ocynkowaną</t>
  </si>
  <si>
    <t xml:space="preserve">Olecko, Plac Zamkowy </t>
  </si>
  <si>
    <t>drewniany</t>
  </si>
  <si>
    <t>krokwiowy, dachówka</t>
  </si>
  <si>
    <t>Budynek szkolny (była bibl.)</t>
  </si>
  <si>
    <t>205 (łącznie poz. 7 i 8)</t>
  </si>
  <si>
    <t>cegła ceramiczna</t>
  </si>
  <si>
    <t>system alarmowy</t>
  </si>
  <si>
    <t>Budynek szkolny (była czyt.)</t>
  </si>
  <si>
    <t xml:space="preserve">j.w. </t>
  </si>
  <si>
    <t>j.w.</t>
  </si>
  <si>
    <t>Magazyn piwnica</t>
  </si>
  <si>
    <t>żelbetonowy</t>
  </si>
  <si>
    <t>Warsztaty szkolne</t>
  </si>
  <si>
    <t>z kamienia polnego i cegły pełnej ceramicznej</t>
  </si>
  <si>
    <t>krokwiowy, blacha falista</t>
  </si>
  <si>
    <t>Magazyn k. warsztatów</t>
  </si>
  <si>
    <t>Zespół Szkół Technicznych</t>
  </si>
  <si>
    <t>obiekt</t>
  </si>
  <si>
    <t>rok produkcji</t>
  </si>
  <si>
    <t>wartość księgowa brutto</t>
  </si>
  <si>
    <t>Uwagi</t>
  </si>
  <si>
    <t>wydział geodezji i nieruchomości</t>
  </si>
  <si>
    <t>Zestaw komputerowy</t>
  </si>
  <si>
    <t>Komputer</t>
  </si>
  <si>
    <t>Monitor</t>
  </si>
  <si>
    <t>Drukarka</t>
  </si>
  <si>
    <t>Urządzenie wielofunkcyjne</t>
  </si>
  <si>
    <t>UPS</t>
  </si>
  <si>
    <t>wartość (początkowa) - księgowa brutto</t>
  </si>
  <si>
    <t>Powiatowe Centrum Pomocy Rodzinie w Olecku</t>
  </si>
  <si>
    <t xml:space="preserve"> Ośrodek Szkolno-Wychowawczy w Olecku</t>
  </si>
  <si>
    <t>wewnątrz budynku</t>
  </si>
  <si>
    <t>Razem</t>
  </si>
  <si>
    <t>liczba pracowników</t>
  </si>
  <si>
    <t>w tym zbiory biblioteczne</t>
  </si>
  <si>
    <t>Powiatowy Urząd Pracy w Olecku</t>
  </si>
  <si>
    <t>Zespół Szkół Technicznych Olecko</t>
  </si>
  <si>
    <t>Lp.</t>
  </si>
  <si>
    <t>Marka</t>
  </si>
  <si>
    <t>Typ, model</t>
  </si>
  <si>
    <t>Nr podw./ nadw.</t>
  </si>
  <si>
    <t>Nr rej.</t>
  </si>
  <si>
    <t>Rodzaj         (osobowy/ ciężarowy/ specjalny)</t>
  </si>
  <si>
    <t>Poj. silnika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</si>
  <si>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</si>
  <si>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</si>
  <si>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</si>
  <si>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</si>
  <si>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</si>
  <si>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</si>
  <si>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Zabezpieczenia przeciwkradzieżowe</t>
  </si>
  <si>
    <t>Wyposażenie dodatkowe</t>
  </si>
  <si>
    <t xml:space="preserve">Okres ubezpieczenia OC i NW </t>
  </si>
  <si>
    <t>rodzaj</t>
  </si>
  <si>
    <t>wartość</t>
  </si>
  <si>
    <t>Od</t>
  </si>
  <si>
    <t>Do</t>
  </si>
  <si>
    <t>SKODA</t>
  </si>
  <si>
    <t>osobowy</t>
  </si>
  <si>
    <t>immobilajzer, alarm</t>
  </si>
  <si>
    <t>ciężarowy</t>
  </si>
  <si>
    <t>URSUS</t>
  </si>
  <si>
    <t>AUTOSAN</t>
  </si>
  <si>
    <t>SUM 8855</t>
  </si>
  <si>
    <t>-</t>
  </si>
  <si>
    <t>4 000KG</t>
  </si>
  <si>
    <t>x</t>
  </si>
  <si>
    <t>SUM 6826</t>
  </si>
  <si>
    <t>Typ P-3M</t>
  </si>
  <si>
    <t>nr fabr.:294/2004</t>
  </si>
  <si>
    <t>rozsypywarka</t>
  </si>
  <si>
    <t>nr fabr.:169</t>
  </si>
  <si>
    <t>0135760</t>
  </si>
  <si>
    <t>NOE F272</t>
  </si>
  <si>
    <t xml:space="preserve">ciągnik </t>
  </si>
  <si>
    <t>Odśnieżarka</t>
  </si>
  <si>
    <t>OW-1</t>
  </si>
  <si>
    <t>nr fabr. 098/2006</t>
  </si>
  <si>
    <t>odśnieżarka</t>
  </si>
  <si>
    <t>T-653/2</t>
  </si>
  <si>
    <t>272OA</t>
  </si>
  <si>
    <t>NOE R870</t>
  </si>
  <si>
    <t>6000kg</t>
  </si>
  <si>
    <t xml:space="preserve">Koparko - Ładowarka </t>
  </si>
  <si>
    <t>JCB 3CX super</t>
  </si>
  <si>
    <t>koparko - ładowarka</t>
  </si>
  <si>
    <t>SUCW1A30F72000340</t>
  </si>
  <si>
    <t>NOE R871</t>
  </si>
  <si>
    <t>Lamborghini</t>
  </si>
  <si>
    <t>110T1LW</t>
  </si>
  <si>
    <t>ZKDL7302W0TL05058</t>
  </si>
  <si>
    <t>ciągnik rolniczy</t>
  </si>
  <si>
    <t>SWN B350009A0002511</t>
  </si>
  <si>
    <t>1550 kg</t>
  </si>
  <si>
    <t>SZB1300XXA1X00149</t>
  </si>
  <si>
    <t>2520 kg</t>
  </si>
  <si>
    <t>Opel</t>
  </si>
  <si>
    <t xml:space="preserve"> Vivaro 2,0 CDTI</t>
  </si>
  <si>
    <t>WOLF7BHA67V628997</t>
  </si>
  <si>
    <t>samochód ciężarowy</t>
  </si>
  <si>
    <t>1071 kg</t>
  </si>
  <si>
    <t>Skoda</t>
  </si>
  <si>
    <t>centralny zamek, klimatyzacja, komputer pokładowy</t>
  </si>
  <si>
    <t>Volkswagen</t>
  </si>
  <si>
    <t>WU2ZZZ70Z3X112567</t>
  </si>
  <si>
    <t>autoalarm</t>
  </si>
  <si>
    <t>Skoda-Felicja</t>
  </si>
  <si>
    <t>Pick-up</t>
  </si>
  <si>
    <t>TMBEFF673VX632907</t>
  </si>
  <si>
    <t>SWZ 5733</t>
  </si>
  <si>
    <t>29.08.1997</t>
  </si>
  <si>
    <t>VOLKSWAGEN TRANSPORTER</t>
  </si>
  <si>
    <t>T5  1,9TDI KOMBI</t>
  </si>
  <si>
    <t>WV2ZZZ7HZ6X014202</t>
  </si>
  <si>
    <t>NOE P549</t>
  </si>
  <si>
    <t>DAEWOO</t>
  </si>
  <si>
    <t>SUPTF48CDYW119409</t>
  </si>
  <si>
    <t>NOG E279</t>
  </si>
  <si>
    <t>Felicia  Pick-up</t>
  </si>
  <si>
    <t>TMBEFF673YX204551</t>
  </si>
  <si>
    <t>NOG A864</t>
  </si>
  <si>
    <t>Ciężarowy</t>
  </si>
  <si>
    <t xml:space="preserve">DAEWOO </t>
  </si>
  <si>
    <t>Lublin</t>
  </si>
  <si>
    <t>SUL 332211V0025</t>
  </si>
  <si>
    <t>SWN 8018</t>
  </si>
  <si>
    <t>ciężarowy uniwersalny</t>
  </si>
  <si>
    <t>SUH 6888</t>
  </si>
  <si>
    <t>garażowany</t>
  </si>
  <si>
    <t xml:space="preserve">wartość rynkowa (z VAT)              </t>
  </si>
  <si>
    <t>486 680,oo</t>
  </si>
  <si>
    <t>ul. Leśna, Olecko</t>
  </si>
  <si>
    <t>ul. Leśna Olecko</t>
  </si>
  <si>
    <t>RAZEM:</t>
  </si>
  <si>
    <t>I Liceum Ogólnokształcące im. Jana Kochanowskiego w Olecku</t>
  </si>
  <si>
    <t>Komputer DELL</t>
  </si>
  <si>
    <t>Drukarka HP</t>
  </si>
  <si>
    <t>Czytnik e-book</t>
  </si>
  <si>
    <t xml:space="preserve">gaśnice proszkowe 5 szt. plus 2 szt. w kuchni </t>
  </si>
  <si>
    <t>Internat męski/pracownie żywienia</t>
  </si>
  <si>
    <t>gaśnice proszkowe 3 szt.,czujnik  alarmowy świetlno-dźwiękowy na zewnątrz budynku</t>
  </si>
  <si>
    <t>gaśnice proszkowe 10szt., hydranty wewnętrzne 4 szt., kraty w oknach na parterze w kasie i bibliotece na I i II piętrze w 2 prac.komputerowych; dozór nocny od 22.00 do 6.00; pracownik-ochrona obiektu od 7.30 do 15.30, drzwi antywłamaniowe do prac. komputerowych i księgowości, kraty drzwiowe w kasie</t>
  </si>
  <si>
    <t>gaśnica proszkowa 1szt.</t>
  </si>
  <si>
    <t xml:space="preserve">dwuspadzisty, papa </t>
  </si>
  <si>
    <t>Gaśnice proszkowe, czujnik  alarmowy świetlno-dźwiękowy na zewnątrz budynku</t>
  </si>
  <si>
    <t>czujnik  alarmowy świetlno-dźwiękowy na zewnątrz budynku</t>
  </si>
  <si>
    <t xml:space="preserve">Zestaw komputerowy </t>
  </si>
  <si>
    <t>Telewizor PANASOINC TX-50A</t>
  </si>
  <si>
    <t>Zestaw komputerowy 7 szt.</t>
  </si>
  <si>
    <t>cegła, kratówka, suporex</t>
  </si>
  <si>
    <t>technologia bezspoinowa - siatka hydroizolacyjna, masa plastyczna x 2, warstwa refleksyjno ochronna Elastar AL.</t>
  </si>
  <si>
    <t>Centrum Administracyjne Obsługi Opiekuńczo - Wychowawczych w Olecku</t>
  </si>
  <si>
    <t>Niszczarka</t>
  </si>
  <si>
    <t>Kopiarka Konica Minolta</t>
  </si>
  <si>
    <t>Laptop</t>
  </si>
  <si>
    <t>Laptop DELL - 2 szt.</t>
  </si>
  <si>
    <t>Komputer Dell Vostro</t>
  </si>
  <si>
    <t>szt. 2</t>
  </si>
  <si>
    <t>Drukarka atramentowa HP Officejet</t>
  </si>
  <si>
    <t>Drukarka KYOCERA</t>
  </si>
  <si>
    <t>UPS APC Back</t>
  </si>
  <si>
    <t>szt. 4</t>
  </si>
  <si>
    <t>Notebook LENOVO</t>
  </si>
  <si>
    <t>Kamera samochodowa</t>
  </si>
  <si>
    <t>OLECKO, KOLEJOWA 32</t>
  </si>
  <si>
    <t>BRAK</t>
  </si>
  <si>
    <t>Budynek mieszkalny Skarbu Państwa 
w Stożne w Gminie Kowale Oleckie 
(w udziale 66/146 na działce nr geod. 135/2)</t>
  </si>
  <si>
    <t>I Liceum Ogólnokształcące im.Jana Kochanowskiego</t>
  </si>
  <si>
    <t>cegła, suporeks, płyta żelbetonowa</t>
  </si>
  <si>
    <t>UPS ActiveJet 424</t>
  </si>
  <si>
    <t>Notebook ASUS R510CC-XX1338H</t>
  </si>
  <si>
    <t>Karaoke z mikrofonem</t>
  </si>
  <si>
    <t>XBOX 360 250 GB ST</t>
  </si>
  <si>
    <t>JVC Kamera Cyfrowa GZ-E305</t>
  </si>
  <si>
    <t>Komputer LENOVO AiO C440 21,5"</t>
  </si>
  <si>
    <t>19 szt.po 2.080,00/szt.</t>
  </si>
  <si>
    <t>800 kg</t>
  </si>
  <si>
    <t>N1/ciężarowy</t>
  </si>
  <si>
    <t>UU1FSD13545544381</t>
  </si>
  <si>
    <t>SD LOGAN</t>
  </si>
  <si>
    <t>Dacia</t>
  </si>
  <si>
    <t>23.05.1996</t>
  </si>
  <si>
    <t>10.12.1997</t>
  </si>
  <si>
    <t>immobiliser</t>
  </si>
  <si>
    <t>20.09.2000</t>
  </si>
  <si>
    <t>06.12.2000</t>
  </si>
  <si>
    <t>TF48C Lanos LPG</t>
  </si>
  <si>
    <t>1855 kg</t>
  </si>
  <si>
    <t>01.06.2004</t>
  </si>
  <si>
    <t>NOE G880</t>
  </si>
  <si>
    <t>TMBPW46Y944088255</t>
  </si>
  <si>
    <t>FABIA 6Y</t>
  </si>
  <si>
    <t>15.02.2008</t>
  </si>
  <si>
    <t>samochód osobowy</t>
  </si>
  <si>
    <t>JSAJTD54V00247017</t>
  </si>
  <si>
    <t>Suzuki</t>
  </si>
  <si>
    <t>23.12.2011</t>
  </si>
  <si>
    <t>przyczepa ciężarowa rolnicza (posypywarka piasku)</t>
  </si>
  <si>
    <t>SZB1300XXB1X00173</t>
  </si>
  <si>
    <t>T 130</t>
  </si>
  <si>
    <t>Pronar</t>
  </si>
  <si>
    <t>01.03.2007</t>
  </si>
  <si>
    <t>27.12.2010</t>
  </si>
  <si>
    <t>przyczepa ciężarowa rolnicza(posypywarka piasku)</t>
  </si>
  <si>
    <t>14.12.2009</t>
  </si>
  <si>
    <t>przyczepa ciężarowa</t>
  </si>
  <si>
    <t>B 3500 20 TB D3015V</t>
  </si>
  <si>
    <t>Niewiadów</t>
  </si>
  <si>
    <t>15.03.2010</t>
  </si>
  <si>
    <t>15.01.2008</t>
  </si>
  <si>
    <t>przyczepa ciężarowa (skrapiarka)</t>
  </si>
  <si>
    <t>W1</t>
  </si>
  <si>
    <t>Wiola</t>
  </si>
  <si>
    <t>przyczepa ciężarowa rolnicza</t>
  </si>
  <si>
    <t>10.01.2006</t>
  </si>
  <si>
    <t>ciągnik  rolniczy</t>
  </si>
  <si>
    <t>5714 JKCR5314</t>
  </si>
  <si>
    <t>05.01.1987</t>
  </si>
  <si>
    <t>specjalizowana do przewozu wody</t>
  </si>
  <si>
    <t>2,5 B</t>
  </si>
  <si>
    <t>PD</t>
  </si>
  <si>
    <t>12.11.1985</t>
  </si>
  <si>
    <t>D-732 03</t>
  </si>
  <si>
    <t>03.01.2013</t>
  </si>
  <si>
    <t>NOE 48FP</t>
  </si>
  <si>
    <t>VF3XDAHZ4CZ056437</t>
  </si>
  <si>
    <t>Tepee 
Ekspert</t>
  </si>
  <si>
    <t>Peugeot</t>
  </si>
  <si>
    <t xml:space="preserve">Okres ubezpieczenia
 AC i KR </t>
  </si>
  <si>
    <t>IV okres ubezpieczenia</t>
  </si>
  <si>
    <t>RAZEM łącznie wszystkie jednostki</t>
  </si>
  <si>
    <t>WV2ZZZ7HZFH069096</t>
  </si>
  <si>
    <t>Drukarka HP OFFICEJET PRO 8010</t>
  </si>
  <si>
    <t>Drukarka HP OFFICEJET PRO 8610</t>
  </si>
  <si>
    <t>Komputer DELL INSPIRON</t>
  </si>
  <si>
    <t>Drukarka HP kolor</t>
  </si>
  <si>
    <t>Projektor</t>
  </si>
  <si>
    <t>Mikrofon bezprzewodowy</t>
  </si>
  <si>
    <t>Lustrzanka cyfrowa</t>
  </si>
  <si>
    <t>Kamera zewnętrzna</t>
  </si>
  <si>
    <t>Drukarka-urz.wielofunkcyjne</t>
  </si>
  <si>
    <t>Drukarka 125M - 2 szt.</t>
  </si>
  <si>
    <t>Maszyna CNC Rotary</t>
  </si>
  <si>
    <t>Pompa ciepła Viteco</t>
  </si>
  <si>
    <t>Drukarka 3D</t>
  </si>
  <si>
    <t>Kombajn</t>
  </si>
  <si>
    <t>Radioodtwarzacz</t>
  </si>
  <si>
    <t>Radiomagnetofon PHILIPS</t>
  </si>
  <si>
    <t>Kasa Posnet Bingo</t>
  </si>
  <si>
    <t>Projektor Benq</t>
  </si>
  <si>
    <t>Mikroskop cyfrowy</t>
  </si>
  <si>
    <t>UPS APC X220 VA</t>
  </si>
  <si>
    <t>Drukarka HP OFFICEJET PRO 8020</t>
  </si>
  <si>
    <t xml:space="preserve">UPS APC 325VA BK 3251 </t>
  </si>
  <si>
    <t xml:space="preserve">Drukarka KYOCERA </t>
  </si>
  <si>
    <t>UPS Gembrid 850 VA</t>
  </si>
  <si>
    <t>UPS Laster</t>
  </si>
  <si>
    <t>Drukarka HP OFFICEJET Pro 8610</t>
  </si>
  <si>
    <t>UPS SAJE-EASY 850 VA</t>
  </si>
  <si>
    <t>szt.2</t>
  </si>
  <si>
    <t>UPS Aktivejet</t>
  </si>
  <si>
    <t>UPS BACK 500VA</t>
  </si>
  <si>
    <t>Zestaw komputerowy ASUS</t>
  </si>
  <si>
    <t>Komputer HP PRODESK 400 G2 MT</t>
  </si>
  <si>
    <t>Monitor AOC LED e2270 Swn</t>
  </si>
  <si>
    <t>Niszczarka ALLIGATOR 3028CC+</t>
  </si>
  <si>
    <t>Komputer HP PRODESK 400 G2</t>
  </si>
  <si>
    <t xml:space="preserve">Monitor AOC 21,5" E 2270 </t>
  </si>
  <si>
    <t>UPS ACTIVE JET ACP 626</t>
  </si>
  <si>
    <t>Kopiarka Konica Minolta Bizhub 4020</t>
  </si>
  <si>
    <t>UPS ACTIVE JET AJE</t>
  </si>
  <si>
    <t>Maszyna do szycia</t>
  </si>
  <si>
    <t>Zmywarka kapturowa LAB-800DD 11,1kW</t>
  </si>
  <si>
    <t>Magiel nieckowy dł. Walca 1400mm 7,18kW/400v</t>
  </si>
  <si>
    <t>Piec konwekcyjno-parowy OES6.10</t>
  </si>
  <si>
    <t xml:space="preserve">KSEROKOPIARKA CYFROWA KOLOROWA KONICA MINOLTA BIZHUB C 220 </t>
  </si>
  <si>
    <t>KSEROKOPIARKA CYFROWA KOLOROWA KONICA MINOLTA BIZHUB C 280</t>
  </si>
  <si>
    <t>Biuro Rady Powiatu p.28</t>
  </si>
  <si>
    <t>Wydział Geodezji i Nieruchomości</t>
  </si>
  <si>
    <t>Ploter CANON iPF 785 z osprzetem do druku wielkoformatowego</t>
  </si>
  <si>
    <t>ODGiK</t>
  </si>
  <si>
    <t xml:space="preserve">ZESTAW KOMPUTEROWY LENOVO </t>
  </si>
  <si>
    <t>ŚR p.14</t>
  </si>
  <si>
    <t>Komputer LENOVO EDGE 73 TWR13//500GB/W7P/W8P</t>
  </si>
  <si>
    <t>LG Monitor LED 22" 22M45D-B</t>
  </si>
  <si>
    <t>Urządzenie wielofunkcujne CANON MF6140DN</t>
  </si>
  <si>
    <t>Serwer NAS Qsan U300-P10-C316</t>
  </si>
  <si>
    <t>serwerownia - p.7</t>
  </si>
  <si>
    <t>LENOVO G50-70 I5/15,6/AMD R5/4GB/1TBW8.1</t>
  </si>
  <si>
    <t>Wydział Edukacji p.39</t>
  </si>
  <si>
    <t>Komputer Lenovo M4350 TWR</t>
  </si>
  <si>
    <t>Wydział Geodezji i Nieruchomości  - p.33</t>
  </si>
  <si>
    <t>Laptop LENOVO Z50-70 I7/15,6/GT840M</t>
  </si>
  <si>
    <t>Starosta p. 23a</t>
  </si>
  <si>
    <t>Lokal mieszkalny</t>
  </si>
  <si>
    <t>Olecko, os. Siejnik 13/25</t>
  </si>
  <si>
    <t>Drukarka laserowa szt.3</t>
  </si>
  <si>
    <t>komputer laptop szt. 2</t>
  </si>
  <si>
    <t>Rozsypywarka środków chemicznych</t>
  </si>
  <si>
    <t>NOE21AF</t>
  </si>
  <si>
    <t>NOEH443</t>
  </si>
  <si>
    <t>NOE85AS</t>
  </si>
  <si>
    <t xml:space="preserve">                       NOE76CH         .</t>
  </si>
  <si>
    <t>NOE59EF</t>
  </si>
  <si>
    <t>JT-D54V- 5NT         GRAND VITARA</t>
  </si>
  <si>
    <t>NOE52GA</t>
  </si>
  <si>
    <t>5 OSÓB</t>
  </si>
  <si>
    <t>Volksawagen Transporter</t>
  </si>
  <si>
    <t>T4 2,5</t>
  </si>
  <si>
    <t>NOE G 278</t>
  </si>
  <si>
    <t>9 osób</t>
  </si>
  <si>
    <t xml:space="preserve">Man </t>
  </si>
  <si>
    <t>FE310A</t>
  </si>
  <si>
    <t>WMAT48ZZZ1L027366</t>
  </si>
  <si>
    <t>NOE  12LF</t>
  </si>
  <si>
    <t>samochód specjalny</t>
  </si>
  <si>
    <t>10.07.2001</t>
  </si>
  <si>
    <t>13240 kg</t>
  </si>
  <si>
    <t>Caravella</t>
  </si>
  <si>
    <t>NOE 71 HY</t>
  </si>
  <si>
    <t>12.12.2014</t>
  </si>
  <si>
    <t>Centrum Administracyjne Obsługi PlacówekOpiekuńczo - Wychowawczych w Olecku</t>
  </si>
  <si>
    <t>01.12.2005</t>
  </si>
  <si>
    <t>1+8</t>
  </si>
  <si>
    <t>M1przystosowany do przewozu osób na wózku inwalidzkim, poduszki 2; autoalarm</t>
  </si>
  <si>
    <t>Rapid Spacebac Ambition</t>
  </si>
  <si>
    <t>TMBEB6NH8G4509452</t>
  </si>
  <si>
    <t>NOE64KL</t>
  </si>
  <si>
    <t>16.03.2016</t>
  </si>
  <si>
    <t>16.03.2019</t>
  </si>
  <si>
    <t>RENAULT</t>
  </si>
  <si>
    <t>FLUENCE</t>
  </si>
  <si>
    <t>VF1LZVJ0855008257</t>
  </si>
  <si>
    <t>NOE 44KV</t>
  </si>
  <si>
    <t>24.06.2016</t>
  </si>
  <si>
    <t>1712 kg</t>
  </si>
  <si>
    <t>NOE50EN</t>
  </si>
  <si>
    <t>17.02.2012</t>
  </si>
  <si>
    <t>Kopiarka</t>
  </si>
  <si>
    <t xml:space="preserve"> Wykaz monitoringu wizyjnego - system kamer itp. (do 5 lat) -</t>
  </si>
  <si>
    <t>Urządzenie do monitoringu poj. FLOTIS</t>
  </si>
  <si>
    <t>Radiotelefon</t>
  </si>
  <si>
    <t>Laptop asus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</si>
  <si>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</si>
  <si>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</si>
  <si>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</si>
  <si>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</si>
  <si>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</si>
  <si>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</si>
  <si>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</si>
  <si>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</si>
  <si>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</si>
  <si>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</si>
  <si>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</si>
  <si>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</si>
  <si>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</si>
  <si>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</si>
  <si>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</si>
  <si>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</si>
  <si>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</si>
  <si>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Drukarka BROTHER</t>
  </si>
  <si>
    <t>Zestaw komputerowy FUJITSU</t>
  </si>
  <si>
    <t>Komputer DELL VOSTRO</t>
  </si>
  <si>
    <t>Monitoring</t>
  </si>
  <si>
    <t xml:space="preserve">UPS EATON-5 </t>
  </si>
  <si>
    <t>Drukarka HP OFFICEJET</t>
  </si>
  <si>
    <t>UPS EATON</t>
  </si>
  <si>
    <t xml:space="preserve">Dysk zewnętrzny </t>
  </si>
  <si>
    <t>Zestaw komputerowy DELL</t>
  </si>
  <si>
    <t>Serwer telekomunikacyjny</t>
  </si>
  <si>
    <t>Komputer LENOVO</t>
  </si>
  <si>
    <t>2 szt.</t>
  </si>
  <si>
    <t>4 szt.</t>
  </si>
  <si>
    <t>Drukarka OFFICEJET PRO 7740</t>
  </si>
  <si>
    <t>Drukarka OFFICEJET PRO 8210</t>
  </si>
  <si>
    <t>Urządzenie wielofunkcyjne PRO 8720</t>
  </si>
  <si>
    <t>Tablet graficzny INTOUS</t>
  </si>
  <si>
    <t>UPS EASY 650 VA</t>
  </si>
  <si>
    <t xml:space="preserve">UPS </t>
  </si>
  <si>
    <t>3 szt.</t>
  </si>
  <si>
    <t>przed 1939 (modernizowany obecnie)</t>
  </si>
  <si>
    <t>POWIAT OLECKI</t>
  </si>
  <si>
    <t>Olecko, ul. Ełcka 3 (budynki po Centrali Nasiennej)</t>
  </si>
  <si>
    <t>Nie</t>
  </si>
  <si>
    <t>Cegła</t>
  </si>
  <si>
    <t>Budynek wagi</t>
  </si>
  <si>
    <t>Pawilon handlowy</t>
  </si>
  <si>
    <t>Stal</t>
  </si>
  <si>
    <t>Budynek dyżurki</t>
  </si>
  <si>
    <t>Budynek wielofunkcyjny</t>
  </si>
  <si>
    <t>stal i cegła</t>
  </si>
  <si>
    <t>stal i żelbeton</t>
  </si>
  <si>
    <t>Stacja trafo</t>
  </si>
  <si>
    <t>Budynek biurowo-socjalny</t>
  </si>
  <si>
    <t>Wydział Geodezji i Nieruchomości -  p.30</t>
  </si>
  <si>
    <t>Wydział Organizacyjny - p. 13</t>
  </si>
  <si>
    <t>Serwer HP ML 310 G5 z UPS</t>
  </si>
  <si>
    <t>Wydział Finansowy -  p.10</t>
  </si>
  <si>
    <t>Wydział Finansowy -  p.12</t>
  </si>
  <si>
    <t>Samsung, Monitor 22" - 3 sztuki</t>
  </si>
  <si>
    <t>Drukarka Konicka Minolta BizhubC3100P</t>
  </si>
  <si>
    <t>Wydział Geodezji i Nieruchomości  - p.1</t>
  </si>
  <si>
    <t>Zestaw komputerowy Komputronik</t>
  </si>
  <si>
    <t>Wydział Geodezji i Nieruchomości  - p.1a</t>
  </si>
  <si>
    <t>Wydział Geodezji i Nieruchomości  - p.1b</t>
  </si>
  <si>
    <t>Kasa - p.9</t>
  </si>
  <si>
    <t>Kasa POSNET BINGO HS EU stand.</t>
  </si>
  <si>
    <t>Zestaw komputerowy Komputronik PRO SK-300</t>
  </si>
  <si>
    <t>Wydział Atchitektury i Bidownictwa - p. 37</t>
  </si>
  <si>
    <t>Komputer ACTINA PRIME LM i monitor AOC LED 22"</t>
  </si>
  <si>
    <t>Wydzial organizacyjny - p. 21</t>
  </si>
  <si>
    <t>Komputer AIO 300-22 I5/6200U/4GB/1T/W10</t>
  </si>
  <si>
    <t>Wydział Komunikacji i Transportu - p.6</t>
  </si>
  <si>
    <t>Aparat cyfrowy panasonic DMC</t>
  </si>
  <si>
    <t>Wydzial Środowiska i Rolnictwa - p.15</t>
  </si>
  <si>
    <t>Notebook ASUS</t>
  </si>
  <si>
    <t>Wydział Geodezji - 31</t>
  </si>
  <si>
    <t>Komputer szt.3</t>
  </si>
  <si>
    <t>Kontroler zarządzający siecią-netgearWNSKT350</t>
  </si>
  <si>
    <t>Tablica interaktywna my BOARD 84C  szt.5</t>
  </si>
  <si>
    <t>Komputery laptopy szt.19</t>
  </si>
  <si>
    <t>Projektor DLP</t>
  </si>
  <si>
    <t>Kserokopiarka SHARP</t>
  </si>
  <si>
    <t>Komputer Lenoro</t>
  </si>
  <si>
    <t>Drukarka M125a - 2 szt.</t>
  </si>
  <si>
    <t>Drukarka HP - 2 szt.</t>
  </si>
  <si>
    <t>Urządzenie wielofunkc.</t>
  </si>
  <si>
    <t>komp. + monitor</t>
  </si>
  <si>
    <t>Powiatowe Centrum Wspierania Edukacji w Olecku</t>
  </si>
  <si>
    <t>Notbuok BEBQ</t>
  </si>
  <si>
    <t>Nobook ASUS</t>
  </si>
  <si>
    <t>Tablet LTE</t>
  </si>
  <si>
    <t>Garaż(nr dz.120/3)</t>
  </si>
  <si>
    <t>Platforma pionowa zewnętrzna dla osób niepełnosprawnych</t>
  </si>
  <si>
    <t>Siłownia zewnętrzna</t>
  </si>
  <si>
    <t>monitoring</t>
  </si>
  <si>
    <t>Boisko wielofunkcyjne z bieżnią</t>
  </si>
  <si>
    <t>ogrodzenie z siatki/zamykana bramka, monitoring</t>
  </si>
  <si>
    <t>Zamrazarka LIBHERR GT6122</t>
  </si>
  <si>
    <t>RejestratorHik Vision</t>
  </si>
  <si>
    <t>Kamera szybkoobrotowa zewnętrzna</t>
  </si>
  <si>
    <t>Rejestrator NVR HIKVISION</t>
  </si>
  <si>
    <t>kosiarka spalinowa z napędem COMBI</t>
  </si>
  <si>
    <t>Parownica Karcher SC*EU(H)</t>
  </si>
  <si>
    <t>Projektor InFocus IN 114v</t>
  </si>
  <si>
    <t>4 szt./1 szt. po 1493</t>
  </si>
  <si>
    <t>UPS Activejet Aje</t>
  </si>
  <si>
    <t xml:space="preserve">UPS Activejet </t>
  </si>
  <si>
    <t>Laptop Lenowo</t>
  </si>
  <si>
    <t>Aparat Sony ALPHA</t>
  </si>
  <si>
    <t>Laptop Lenovo</t>
  </si>
  <si>
    <t>Laptop Acer</t>
  </si>
  <si>
    <t>Sony cyber-shot</t>
  </si>
  <si>
    <t>Telefon LG</t>
  </si>
  <si>
    <t xml:space="preserve">Telefon Samsung Galaxy A5 </t>
  </si>
  <si>
    <t xml:space="preserve">Urządzenie wielofunkcyjne </t>
  </si>
  <si>
    <t>Rzutnik ACER</t>
  </si>
  <si>
    <t>Projektor EPSON</t>
  </si>
  <si>
    <t>2 szt.x 1515zł.</t>
  </si>
  <si>
    <t>2 szt.x 1950zł.</t>
  </si>
  <si>
    <t>Urządzenie wielofunkcyjne kopiarka</t>
  </si>
  <si>
    <t>Drukarka CANON</t>
  </si>
  <si>
    <t>Kopiarka KONICA</t>
  </si>
  <si>
    <t>Komputer Lenovo</t>
  </si>
  <si>
    <t>2szt. X 1300,-</t>
  </si>
  <si>
    <t>3 szt. X 269,-</t>
  </si>
  <si>
    <t>Mikrofon Shure</t>
  </si>
  <si>
    <t>Laptop LENOVO</t>
  </si>
  <si>
    <t>Telewizor LG 50LF5610</t>
  </si>
  <si>
    <t>Telewizor THOMSON 55FA3203</t>
  </si>
  <si>
    <t xml:space="preserve">Kserokopiarka Canon C3320i </t>
  </si>
  <si>
    <t>Zestaw komputerowy + Monitor 7 szt.</t>
  </si>
  <si>
    <t>Zestaw komputerowy HP Elite 8100 szt. 17</t>
  </si>
  <si>
    <t>Komputer LENOVO TC E73</t>
  </si>
  <si>
    <t>Kopmuetr HP 8100 szt. 34</t>
  </si>
  <si>
    <t>Notebook HP 15-F272WM</t>
  </si>
  <si>
    <t>Piec konwekcyjno-parowy</t>
  </si>
  <si>
    <t>Notebook Lenovo V 110 szt. 2</t>
  </si>
  <si>
    <t>Kamera termowizyjna</t>
  </si>
  <si>
    <t>Wilgotnościomierz termowizyjny</t>
  </si>
  <si>
    <t>Telewizor SAMSUNG szt. 2</t>
  </si>
  <si>
    <t>Projektor Acer</t>
  </si>
  <si>
    <t>Komputer z systemem windows</t>
  </si>
  <si>
    <t>Monitor BENQ 18,5" GL 955A</t>
  </si>
  <si>
    <t>UPS ACTIVEJET AJE</t>
  </si>
  <si>
    <t>SAFESCAN TA8035</t>
  </si>
  <si>
    <t>UPS ACTIVEJET AJE 250</t>
  </si>
  <si>
    <t>UPS ACTIVE JET</t>
  </si>
  <si>
    <t>Czytnik SAFESCAN TA-8050/15</t>
  </si>
  <si>
    <t>UPS AJ-1200</t>
  </si>
  <si>
    <t>Notebook Lenovo z oproframowaniem</t>
  </si>
  <si>
    <t>Nawigacja Manta 470</t>
  </si>
  <si>
    <t>Telefon HTC Dwesire 816</t>
  </si>
  <si>
    <t xml:space="preserve">Dysk zewnetrzny HDD INTENSO </t>
  </si>
  <si>
    <t>Notebook ASUS R 55 6LJ</t>
  </si>
  <si>
    <t>Aparat cyfrowy NIKON L340</t>
  </si>
  <si>
    <t>Ośrodek Szkolno-Wychowawczy  dla Dzieci Głuchych im. Filipa Smaldone w Olecku</t>
  </si>
  <si>
    <t>Urządzenie wielofunkcyjne HP LaserJet Pro</t>
  </si>
  <si>
    <t>I okres ubezpieczenia</t>
  </si>
  <si>
    <t>Budynek biurowy</t>
  </si>
  <si>
    <t>Garaż</t>
  </si>
  <si>
    <t>I Liceum Ogolnokształcące im. Jana Kochanowskiego w Olecku</t>
  </si>
  <si>
    <t>Komputer FTS</t>
  </si>
  <si>
    <t>Drukarka 1102 - 2 szt.</t>
  </si>
  <si>
    <t>Monitor BeneQ</t>
  </si>
  <si>
    <t>komputer Apple MC015 - 2 szt.</t>
  </si>
  <si>
    <t>Dron TYPHOON H-YUNEEC</t>
  </si>
  <si>
    <t>Telewizor Philips Led 24PFT4022FHD</t>
  </si>
  <si>
    <t>3 szt. / 1 szt. Po 639,00</t>
  </si>
  <si>
    <t>Zestaw do koszykówki przejezdny wysięg 125m</t>
  </si>
  <si>
    <t>2 kpl./ 1 kpl. 10.000,00</t>
  </si>
  <si>
    <t>Komputer HP 8100+Windows 7 szt. 18</t>
  </si>
  <si>
    <t xml:space="preserve">Budynek główny </t>
  </si>
  <si>
    <t>Olecko, ul. Wiejska</t>
  </si>
  <si>
    <t>2.481.667,03</t>
  </si>
  <si>
    <t>pustak gazobetonowy</t>
  </si>
  <si>
    <t>więźba dachowa drewniana uodporniona do stopnia trudnozapalności, pokryta dachówką ceramiczną</t>
  </si>
  <si>
    <t>LENOVO AIO 510 - komputer</t>
  </si>
  <si>
    <t>SERWER FUJITSU PRIMERGY TX 1310</t>
  </si>
  <si>
    <t>Monitor - 2 szt.</t>
  </si>
  <si>
    <t>Notebook Lenovo 110-15ISK I3/4GB/1TB</t>
  </si>
  <si>
    <t>nieodpłatna pomoc prawna</t>
  </si>
  <si>
    <t>Informat zewnetrzny: I-media, Model OLI Indoor v1</t>
  </si>
  <si>
    <t>Terminal PIAP: Apple Inc. MC015v1</t>
  </si>
  <si>
    <t>Yerminal: terminal wideokonferencyjny v1</t>
  </si>
  <si>
    <t>WAN UTM: Fortinet, model 80 Bundle</t>
  </si>
  <si>
    <t>Klimatyzator ścienny LG E 18 EM.NSM.</t>
  </si>
  <si>
    <t>Budynek mieszkanlny</t>
  </si>
  <si>
    <t>Wieliczki ul. Jeziorna 2</t>
  </si>
  <si>
    <t>drewno</t>
  </si>
  <si>
    <t>rozbiórka</t>
  </si>
  <si>
    <t>w trakcie procedury przeznaczenia budynku do rozbiórki</t>
  </si>
  <si>
    <t>Nr działki</t>
  </si>
  <si>
    <t>Skarb Państwa</t>
  </si>
  <si>
    <t>Drogi Skarbu Państwa</t>
  </si>
  <si>
    <t>Kowale Oleckie</t>
  </si>
  <si>
    <t>304/4</t>
  </si>
  <si>
    <t>żwirowa</t>
  </si>
  <si>
    <t>Świętajno-Jelonek</t>
  </si>
  <si>
    <t xml:space="preserve">25/3;29/3;
67/2;67/3;67/6;
69/2;69/5;69/7;
69/9;69/10;69/11;
69/12; 71/1;71/2; </t>
  </si>
  <si>
    <t>Gmina Olecko - Duły</t>
  </si>
  <si>
    <t>39/14</t>
  </si>
  <si>
    <t>asfalt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</si>
  <si>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</si>
  <si>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</si>
  <si>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</si>
  <si>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</si>
  <si>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</si>
  <si>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</si>
  <si>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</si>
  <si>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</si>
  <si>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</si>
  <si>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</si>
  <si>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</si>
  <si>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</si>
  <si>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Centrum Administracyjne Obsługi Placówek Opiekuńczo - Wychowawczych w Olecku</t>
  </si>
  <si>
    <t>Nazwa jednostki</t>
  </si>
  <si>
    <t xml:space="preserve">Powiatowe Centrum Wspierania Edukacji w Olecku </t>
  </si>
  <si>
    <t>Ośrodek Szkolno-Wychowawczy dla Dzieci Głuchych im. Filipa Smaldone w Olecku</t>
  </si>
  <si>
    <t>Zespół Szkół Technicznych w Olecku</t>
  </si>
  <si>
    <t>12 szt proszkowych, 1-urządzenie gaśnicze do gaszenia urządzeń elektrycznych;                                           8 szt. w budynku szkoły; 1 alarm; pra.kom.drzwi antywłam.; oświetlenie budynku/czujka-3szt; dozór od 7-8;15-22, 2alarmy w czytelni multimedialnej</t>
  </si>
  <si>
    <t>PZD Olecko - administrowane drogi i ulice powiatowe stan na dzień 19.09.2018 r.</t>
  </si>
  <si>
    <t>Kategoria drogi</t>
  </si>
  <si>
    <t>Droga</t>
  </si>
  <si>
    <t xml:space="preserve">Klasa </t>
  </si>
  <si>
    <t>Długość [m]</t>
  </si>
  <si>
    <t>Km pocz.</t>
  </si>
  <si>
    <t>Km końc.</t>
  </si>
  <si>
    <t>P</t>
  </si>
  <si>
    <t>1746N</t>
  </si>
  <si>
    <t xml:space="preserve">Jeziorawskie – Leśny Zakątek – Czerwony Dwór – Cichy – Duły </t>
  </si>
  <si>
    <t>Z</t>
  </si>
  <si>
    <t>1790N</t>
  </si>
  <si>
    <t>dr. pow. nr 1879 N – Pogorzel (dr. kraj. nr 65)</t>
  </si>
  <si>
    <t>1796N</t>
  </si>
  <si>
    <t>Szeszki - Chełchy</t>
  </si>
  <si>
    <t>D</t>
  </si>
  <si>
    <t>1798N</t>
  </si>
  <si>
    <t xml:space="preserve">dr. nr 1746 N (Czerwony Dwór) – Stacze </t>
  </si>
  <si>
    <t>L</t>
  </si>
  <si>
    <t>1800N</t>
  </si>
  <si>
    <t>Szwałk – Sokółki – Stożne (dr. kraj. nr 65)</t>
  </si>
  <si>
    <t>1802N</t>
  </si>
  <si>
    <t>Stożne – Szarejki – Monety –Lenarty</t>
  </si>
  <si>
    <t>1804N</t>
  </si>
  <si>
    <t>Monety - Budki</t>
  </si>
  <si>
    <t>1806N</t>
  </si>
  <si>
    <t>Sokółki – Czuty – dr. nr 1800 N</t>
  </si>
  <si>
    <t>1808N</t>
  </si>
  <si>
    <t>Sedranki - Łęgowo</t>
  </si>
  <si>
    <t>1810N</t>
  </si>
  <si>
    <t>Plewki - Borawskie</t>
  </si>
  <si>
    <t>1812N</t>
  </si>
  <si>
    <t xml:space="preserve">dr. woj. nr 655 – Gordejki </t>
  </si>
  <si>
    <t>1814N</t>
  </si>
  <si>
    <t>Jaśki - Dobki</t>
  </si>
  <si>
    <t>1816N</t>
  </si>
  <si>
    <t>Dunajek - Świętajno - Olecko</t>
  </si>
  <si>
    <t>1818N</t>
  </si>
  <si>
    <t>Świętajno - Orzechówko - Giże</t>
  </si>
  <si>
    <t>1820N</t>
  </si>
  <si>
    <t>Połom - Sulejki</t>
  </si>
  <si>
    <t>1822N</t>
  </si>
  <si>
    <t xml:space="preserve">Sulejki – Krzywe – Rydzewo – dr. kraj. nr 65 </t>
  </si>
  <si>
    <t>1824N</t>
  </si>
  <si>
    <t>Dworackie – dr. nr 1901N</t>
  </si>
  <si>
    <t>1826N</t>
  </si>
  <si>
    <t xml:space="preserve">Dudki – Zajdy – Kukowo – Nowy Młyn </t>
  </si>
  <si>
    <t>1828N</t>
  </si>
  <si>
    <t xml:space="preserve">Nowy Młyn (dr. nr 1909 N) – Starosty </t>
  </si>
  <si>
    <t>1830N</t>
  </si>
  <si>
    <t xml:space="preserve">Niedźwiedzkie – Wilkasy – Sobole </t>
  </si>
  <si>
    <t>1832N</t>
  </si>
  <si>
    <t xml:space="preserve">Krupin – Markowskie – Wojnasy – Rynie </t>
  </si>
  <si>
    <t>1834N</t>
  </si>
  <si>
    <t>Krupin – Urbanki – gr. woj. (Nieszki)</t>
  </si>
  <si>
    <t>1836N</t>
  </si>
  <si>
    <t>Urbanki – gr. woj. (Karasiewo)</t>
  </si>
  <si>
    <t>1838N</t>
  </si>
  <si>
    <t xml:space="preserve">Gąski – Kijewo – Guty </t>
  </si>
  <si>
    <t>1840N</t>
  </si>
  <si>
    <t xml:space="preserve">Jelitki – Kleszczewo – Puchówka </t>
  </si>
  <si>
    <t>1842N</t>
  </si>
  <si>
    <t>Romejki - Kijewo</t>
  </si>
  <si>
    <t>1844N</t>
  </si>
  <si>
    <t xml:space="preserve">Stare Juchy – Garłówko – Połom </t>
  </si>
  <si>
    <t>1850N</t>
  </si>
  <si>
    <t xml:space="preserve">dr. nr 1857 N – Kije </t>
  </si>
  <si>
    <t>1857N</t>
  </si>
  <si>
    <t>dr. woj. nr 655 – Orłowo – Wronki – Połom – Straduny (dr. kraj. Nr 65</t>
  </si>
  <si>
    <t>1877N</t>
  </si>
  <si>
    <t>Boćwinka (dr. woj. nr 650) – Leśny Zakątek (dr. nr 1746 N) – Borki – Gryzy (dr. nr 1887 N)</t>
  </si>
  <si>
    <t>1879N</t>
  </si>
  <si>
    <t>dr. woj. nr 650 (Grabowo) – Dunajek – dr. nr 1798 N (Jabłonowo)</t>
  </si>
  <si>
    <t>1885N</t>
  </si>
  <si>
    <t xml:space="preserve">Nasuty – Golubie Wężewskie – Wężewo </t>
  </si>
  <si>
    <t>1887N</t>
  </si>
  <si>
    <t>Kowale Oleckie – Sokółki – Dunajek (dr. woj. nr 655)</t>
  </si>
  <si>
    <t>1889N</t>
  </si>
  <si>
    <t xml:space="preserve">Barany – Jurki – Doliwy </t>
  </si>
  <si>
    <t>1891N</t>
  </si>
  <si>
    <t>Zalesie - Wronki</t>
  </si>
  <si>
    <t>1893N</t>
  </si>
  <si>
    <t>gr. woj. (Mieruniszki) – Lenarty – Sedranki (dr. kraj. nr 65)</t>
  </si>
  <si>
    <t>1895N</t>
  </si>
  <si>
    <t xml:space="preserve">gr. woj. (Mieruniszki) – Plewki – Babki Oleckie </t>
  </si>
  <si>
    <t>1897N</t>
  </si>
  <si>
    <t xml:space="preserve">dr. woj. nr 653 – Możne – Olecko </t>
  </si>
  <si>
    <t>1899N</t>
  </si>
  <si>
    <t>Olecko - Krupin - Szczecinki</t>
  </si>
  <si>
    <t>1901N</t>
  </si>
  <si>
    <t>Giże - Dudki - Gąski</t>
  </si>
  <si>
    <t>1903N</t>
  </si>
  <si>
    <t>Kukówko - Leśniki</t>
  </si>
  <si>
    <t>1905N</t>
  </si>
  <si>
    <t>Gąski - Płociczno - Oracze</t>
  </si>
  <si>
    <t>1907N</t>
  </si>
  <si>
    <t>dr. nr 1838 N (Kijewo) – Chełchy – dr. kraj. nr 16</t>
  </si>
  <si>
    <t>1909N</t>
  </si>
  <si>
    <t>Wieliczki - Kleszczewo - Wysokie</t>
  </si>
  <si>
    <t>1911N</t>
  </si>
  <si>
    <t xml:space="preserve">dr. woj. nr 655 – Szeszki </t>
  </si>
  <si>
    <t>1913N</t>
  </si>
  <si>
    <t>Wojnasy - Cimochy - Dorsze - Kalinowo</t>
  </si>
  <si>
    <t>1940N</t>
  </si>
  <si>
    <t xml:space="preserve">dr. kraj. nr 65 – Zatyki – Kijewo </t>
  </si>
  <si>
    <t>4901N</t>
  </si>
  <si>
    <t>ul. Asnyka</t>
  </si>
  <si>
    <t>4902N</t>
  </si>
  <si>
    <t>ul. Armii Krajowej</t>
  </si>
  <si>
    <t>4903N</t>
  </si>
  <si>
    <t>ul. Czesława Miłosza</t>
  </si>
  <si>
    <t>4904N</t>
  </si>
  <si>
    <t>ul. Baczyńskiego</t>
  </si>
  <si>
    <t>4905N</t>
  </si>
  <si>
    <t>ul. Batorego</t>
  </si>
  <si>
    <t>4906N</t>
  </si>
  <si>
    <t>ul. Stanisława Lema</t>
  </si>
  <si>
    <t>4907N</t>
  </si>
  <si>
    <t>ul. Broniewskiego</t>
  </si>
  <si>
    <t>4909N</t>
  </si>
  <si>
    <t>ul. Cicha</t>
  </si>
  <si>
    <t>4913N</t>
  </si>
  <si>
    <t>ul. 11 Listopada</t>
  </si>
  <si>
    <t>4916N</t>
  </si>
  <si>
    <t>ul. Jagiellońska</t>
  </si>
  <si>
    <t>4917N</t>
  </si>
  <si>
    <t>ul. Jeziorna</t>
  </si>
  <si>
    <t>4918N</t>
  </si>
  <si>
    <t>ul. Kajki</t>
  </si>
  <si>
    <t>4922N</t>
  </si>
  <si>
    <t>ul. Kochanowskiego</t>
  </si>
  <si>
    <t>4923N</t>
  </si>
  <si>
    <t>ul. Konopnickiej</t>
  </si>
  <si>
    <t>4924N</t>
  </si>
  <si>
    <t>ul. Kopernika</t>
  </si>
  <si>
    <t>4925N</t>
  </si>
  <si>
    <t>ul. Kościuszki</t>
  </si>
  <si>
    <t>4926N</t>
  </si>
  <si>
    <t>ul. Kolejowa</t>
  </si>
  <si>
    <t>4928N</t>
  </si>
  <si>
    <t>ul. Aleje Lipowe</t>
  </si>
  <si>
    <t>4930N</t>
  </si>
  <si>
    <t>ul. Łąkowa</t>
  </si>
  <si>
    <t>4931N</t>
  </si>
  <si>
    <t>ul. 1 Maja</t>
  </si>
  <si>
    <t>4933N</t>
  </si>
  <si>
    <t>ul. Janusza Korczaka</t>
  </si>
  <si>
    <t>4934N</t>
  </si>
  <si>
    <t>ul. Mickiewicza</t>
  </si>
  <si>
    <t>4937N</t>
  </si>
  <si>
    <t>ul. Nocznickiego</t>
  </si>
  <si>
    <t>4939N</t>
  </si>
  <si>
    <t>ul. Orzeszkowej</t>
  </si>
  <si>
    <t>4941N</t>
  </si>
  <si>
    <t>ul. Parkowa</t>
  </si>
  <si>
    <t>4942N</t>
  </si>
  <si>
    <t>ul. Partyzantów</t>
  </si>
  <si>
    <t>4944N</t>
  </si>
  <si>
    <t>ul. Produkcyjna</t>
  </si>
  <si>
    <t>4946N</t>
  </si>
  <si>
    <t>ul. Przybyszewskiego</t>
  </si>
  <si>
    <t>4948N</t>
  </si>
  <si>
    <t>ul. Reja</t>
  </si>
  <si>
    <t>4953N</t>
  </si>
  <si>
    <t>ul. Składowa</t>
  </si>
  <si>
    <t>4954N</t>
  </si>
  <si>
    <t>ul. Słowackiego</t>
  </si>
  <si>
    <t>4959N</t>
  </si>
  <si>
    <t>ul. Staffa</t>
  </si>
  <si>
    <t>4960N</t>
  </si>
  <si>
    <t>ul. Stroma</t>
  </si>
  <si>
    <t>4963N</t>
  </si>
  <si>
    <t>ul. Środkowa</t>
  </si>
  <si>
    <t>4965N</t>
  </si>
  <si>
    <t>ul. Tartaczna</t>
  </si>
  <si>
    <t>4966N</t>
  </si>
  <si>
    <t>ul. Tunelowa</t>
  </si>
  <si>
    <t>4967N</t>
  </si>
  <si>
    <t>ul. Tuwima</t>
  </si>
  <si>
    <t>4969N</t>
  </si>
  <si>
    <t>ul. Wąska</t>
  </si>
  <si>
    <t>4972N</t>
  </si>
  <si>
    <t>ul. Wiśniowa</t>
  </si>
  <si>
    <t>4976N</t>
  </si>
  <si>
    <t>ul. Zana</t>
  </si>
  <si>
    <t>4977N</t>
  </si>
  <si>
    <t>ul. Zielona</t>
  </si>
  <si>
    <t>4978N</t>
  </si>
  <si>
    <t>ul. Żeromskiego</t>
  </si>
  <si>
    <t>4979N</t>
  </si>
  <si>
    <t>ul. Gołdapska</t>
  </si>
  <si>
    <t>4980N</t>
  </si>
  <si>
    <t>ul. Wojska Polskiego ( dz. Geod. 175/4)</t>
  </si>
  <si>
    <t>1992N</t>
  </si>
  <si>
    <t>Olecko (dr. woj.nr 655) - dr. kraj.nr 65</t>
  </si>
  <si>
    <t/>
  </si>
  <si>
    <t>Suma:</t>
  </si>
  <si>
    <t>KIA</t>
  </si>
  <si>
    <t>Sportige SLS F5D24</t>
  </si>
  <si>
    <t>U5YPC813DCL069545</t>
  </si>
  <si>
    <t>NOE 50NW</t>
  </si>
  <si>
    <t>ASS na RP rozszerzony</t>
  </si>
  <si>
    <t>immobiliser alarm</t>
  </si>
  <si>
    <t>1.</t>
  </si>
  <si>
    <t>Wykaz budynków i budowli - Powiat Olecki</t>
  </si>
  <si>
    <t>Sieć LAN (UPS-COVER, UPS-moduł bateryjny, szafa rack 42U, szafa rack 12U-3 szt., instalacja sieci struktyralnej LAN)</t>
  </si>
  <si>
    <t>Stacjonarny zestaw komputerowy Dell OptiPlex 5250AiO z oprogramowaniem - 25 zestawów</t>
  </si>
  <si>
    <t>budynek Starostwa (1 szt. - 7.011,00 zł)</t>
  </si>
  <si>
    <t>Laptop DELL Latitude 3580 z oprogramowaniem - 4 sztuki.</t>
  </si>
  <si>
    <t>budynek starostwa (1 sztuka - 6666,60 zł)</t>
  </si>
  <si>
    <t>UPS COVER z modułem bateryjnym</t>
  </si>
  <si>
    <t>Firewall z analizatorem ruchu sieciowego SOPHOS X210</t>
  </si>
  <si>
    <t>Serwer DELL Power Edge R740 z serwerowym systemem operacyjnym WINDOWS 2016 STD - 2 sztuki</t>
  </si>
  <si>
    <t>serwerownia - p.7 (1 szt. - 63.711,54zł)</t>
  </si>
  <si>
    <t>Macierz dyskowa DELL powrValut MD3800F</t>
  </si>
  <si>
    <t>Serwer aplikacji R230XL SRVR ICUP LOW</t>
  </si>
  <si>
    <t>Centrala telefoniczna (serwer telekomunikacyjny AVAYA, telefon zaawansowany AVAYA 9608D03B-1009 - szt. 2; telefon podtsawowy AVAYA 1608D02A-003 - szt. 40)</t>
  </si>
  <si>
    <t>Portal e-Urząd, system elektronicznego obiegu dokumentów, poratl konsultacji społecznych</t>
  </si>
  <si>
    <t>budynek Starostwa</t>
  </si>
  <si>
    <t xml:space="preserve">Wykaz sprzętu elektronicznego - Powiat OLECKI </t>
  </si>
  <si>
    <t>Wykaz sprzętu elektronicznego przenośnego - Powiat Olecki (sprzęt nie starszy niż 5 lat tj. od 2014 roku)</t>
  </si>
  <si>
    <t>Urządzenia, wyposażenie - Powiat Olecki</t>
  </si>
  <si>
    <t>środki trwałe i środki trwałe niskiej wartości po wyłączeniu sprzętu wykazanego w zestawieniu Budynki i budowle, Elektronika sprzęt stacjonarny, Elektronika sprzęt przenośny, Wykaz pojazdów, drogi powiatowe i drogi powiatowe Skarbu Państwa</t>
  </si>
  <si>
    <r>
      <t xml:space="preserve">klapa oddymiająca nad klatką, jeden hydrant zewnętrzny ok. 75 m od budynku, trzy hydranty wewnętrzne </t>
    </r>
    <r>
      <rPr>
        <sz val="9"/>
        <color indexed="8"/>
        <rFont val="Arial"/>
        <family val="2"/>
      </rPr>
      <t>Ø 25 z wężem półsztywnym, na poddaszu drzwi ppoż. EI30, cztery klapy rewizyjne o odporności ogniowej EI30, instalacja odgromowa, gaśnice</t>
    </r>
  </si>
  <si>
    <r>
      <t xml:space="preserve">nazwa środka trwałego oraz informacja, czy urządzenie zainstalowane jest </t>
    </r>
    <r>
      <rPr>
        <b/>
        <u val="single"/>
        <sz val="8"/>
        <color indexed="8"/>
        <rFont val="Arial"/>
        <family val="2"/>
      </rPr>
      <t>wewnątrz budynku</t>
    </r>
    <r>
      <rPr>
        <b/>
        <sz val="8"/>
        <color indexed="8"/>
        <rFont val="Arial"/>
        <family val="2"/>
      </rPr>
      <t xml:space="preserve">, czy </t>
    </r>
    <r>
      <rPr>
        <b/>
        <u val="single"/>
        <sz val="8"/>
        <color indexed="8"/>
        <rFont val="Arial"/>
        <family val="2"/>
      </rPr>
      <t>na zewnątrz</t>
    </r>
  </si>
  <si>
    <t>Wykaz pojazdów - Powiat Olecki</t>
  </si>
  <si>
    <t>Drogi Skarbu Państwa - Powiat Olecki</t>
  </si>
  <si>
    <t xml:space="preserve">Szkodowość Powiat Olecki </t>
  </si>
  <si>
    <t>Polisa</t>
  </si>
  <si>
    <t>Data zdarzenia</t>
  </si>
  <si>
    <t>Data zgłoszenia</t>
  </si>
  <si>
    <t>Oszacowania</t>
  </si>
  <si>
    <t>Odmowy</t>
  </si>
  <si>
    <t>Wypłaty</t>
  </si>
  <si>
    <t>Rezerwa-zmiana stanu</t>
  </si>
  <si>
    <t>Przedmiot szkody</t>
  </si>
  <si>
    <t>Opis skrócony</t>
  </si>
  <si>
    <t>FL-A087846</t>
  </si>
  <si>
    <t>OC kom</t>
  </si>
  <si>
    <t>NGO8F05</t>
  </si>
  <si>
    <t>FP-D017129</t>
  </si>
  <si>
    <t>All Risk</t>
  </si>
  <si>
    <t>.</t>
  </si>
  <si>
    <t>OC-F001530</t>
  </si>
  <si>
    <t>OC działalności</t>
  </si>
  <si>
    <t>NOE23LF</t>
  </si>
  <si>
    <t>NOE39AY</t>
  </si>
  <si>
    <t>FL-A003560</t>
  </si>
  <si>
    <t>Assistance</t>
  </si>
  <si>
    <t>NOES569</t>
  </si>
  <si>
    <t>FL-A034013</t>
  </si>
  <si>
    <t>AC</t>
  </si>
  <si>
    <t>NOE71HY</t>
  </si>
  <si>
    <t>OC-F003636</t>
  </si>
  <si>
    <t>DW9F984</t>
  </si>
  <si>
    <t>FL-A151069</t>
  </si>
  <si>
    <t>NOE43LC</t>
  </si>
  <si>
    <t>NOE44KV</t>
  </si>
  <si>
    <t>BS41427</t>
  </si>
  <si>
    <t>NOEV666</t>
  </si>
  <si>
    <t>KAMILA, SZYPULSKA</t>
  </si>
  <si>
    <t>FL-A204494</t>
  </si>
  <si>
    <t>NOE48FP</t>
  </si>
  <si>
    <t>OC-F007837</t>
  </si>
  <si>
    <t>WWY47695</t>
  </si>
  <si>
    <t>1HTX934</t>
  </si>
  <si>
    <t>NOE90NL</t>
  </si>
  <si>
    <t>PO1V514</t>
  </si>
  <si>
    <t>Bs64133</t>
  </si>
  <si>
    <t>NOE05MY</t>
  </si>
  <si>
    <t>NEL19643</t>
  </si>
  <si>
    <t>OC-E001582</t>
  </si>
  <si>
    <t>NOE33EH</t>
  </si>
  <si>
    <t>NOE55FG</t>
  </si>
  <si>
    <t>NOE90JJ</t>
  </si>
  <si>
    <t>EWA, CICHOCKA</t>
  </si>
  <si>
    <t>SBE53135</t>
  </si>
  <si>
    <t>REMIGIUSZ, JAGŁOWSKI</t>
  </si>
  <si>
    <t>A-A239134</t>
  </si>
  <si>
    <t>Szyby</t>
  </si>
  <si>
    <t xml:space="preserve"> USZKODZENIE SZYB/IN</t>
  </si>
  <si>
    <t>EEI-D002191</t>
  </si>
  <si>
    <t>Elektronika</t>
  </si>
  <si>
    <t>SPRZET ELEKT. STACJO</t>
  </si>
  <si>
    <t>SZKODA W MIENIU</t>
  </si>
  <si>
    <t>OC-D004742</t>
  </si>
  <si>
    <t>ZIELIŃSKA WIESŁAWA</t>
  </si>
  <si>
    <t>ZŁAMANIE KOŚCI PROMIENIOWEJ LEWEJ</t>
  </si>
  <si>
    <t>NOW17EM</t>
  </si>
  <si>
    <t>KIERUJACY POJAZDEM WYMIJAJAC SIE Z POJAZDEM CIEZAROWYM ZJECHAL NA BOK GDZIE WYST</t>
  </si>
  <si>
    <t>NOLV671</t>
  </si>
  <si>
    <t>DRZEWO ZLAMALO SIE I SPADLO NA JADACY POJAZD POSZKODOWANY.</t>
  </si>
  <si>
    <t>NOEL165</t>
  </si>
  <si>
    <t>NAJECHANIE NA WYRWĘ W JEZDNI // FV ZA NAPRAWĘ // NIE WYSTAWIAM ZLECENIA PK</t>
  </si>
  <si>
    <t>NOE25CV</t>
  </si>
  <si>
    <t>POTRACENIE DZIKA.</t>
  </si>
  <si>
    <t>FP-D000789</t>
  </si>
  <si>
    <t>Ogień</t>
  </si>
  <si>
    <t>KOŚCIUSZKI 29 OLECKO</t>
  </si>
  <si>
    <t>WYPOSAZENIE I URZADZ</t>
  </si>
  <si>
    <t>ZBIORY BIBLIOTECZNE</t>
  </si>
  <si>
    <t>MIENIE PRACOWNICZE</t>
  </si>
  <si>
    <t>KM-C070750</t>
  </si>
  <si>
    <t>ZDERZENIE Z SARNĄ</t>
  </si>
  <si>
    <t>KM-C070770</t>
  </si>
  <si>
    <t>NOEG278</t>
  </si>
  <si>
    <t>WJEŻDŻAJĄC NA PARKING KIERUJĄCY POJAZDEM NIE ZAUWAŻYŁ MURKU WJEŻDŻAJĄC TYŁEM I U</t>
  </si>
  <si>
    <t>OC-E005582</t>
  </si>
  <si>
    <t>GUZEWICZ JANINA</t>
  </si>
  <si>
    <t>POSZKODOWANA NA CHODNIKU POTKNĘŁA SIĘ O WYSTAJĄCĄ KOSTKĘ BRUKOWĄ (STUDZIENKĘ) W</t>
  </si>
  <si>
    <t>ZAMOJSKA TERESA</t>
  </si>
  <si>
    <t>POSZKODOWANA IDĄC DO DOMU ZACZEPIŁA SIĘ O WYSTAJĄCE PŁYTKI CHODNIKOWE I UPADŁA N</t>
  </si>
  <si>
    <t>JASIŃSKA ANNA</t>
  </si>
  <si>
    <t>POSZKODOWANA POTKNĘŁA SIĘ NA NIERÓWNOŚCI NA CHODNIKU // ROZPOZNANIE: ZŁAMANIE SZ</t>
  </si>
  <si>
    <t>TRUCHAN WIOLETTA</t>
  </si>
  <si>
    <t>POSZKODOWANA POTKNĘŁA SIĘ NA NIERÓWNOŚCI CHODNIKA - DOSZŁO DO ZŁAMANIA KOŚCI POU</t>
  </si>
  <si>
    <t>FP-D013449</t>
  </si>
  <si>
    <t xml:space="preserve">MIENIE </t>
  </si>
  <si>
    <t>DOSZŁO DO ROZSZCZELNIENIE INSTALACJI WODNEJ - PRAWDOPODOBNIE W ŁAZIENCE I SALI N</t>
  </si>
  <si>
    <t>WANDALIZM</t>
  </si>
  <si>
    <t>Z NIEZNANYCH PRZYCZYN NIEZNANI SPRAWCY ZERWALI SZLABAN, ZNISZCZYLI MUREK ORAZ WY</t>
  </si>
  <si>
    <t>FL-A003576</t>
  </si>
  <si>
    <t>NOE55HT</t>
  </si>
  <si>
    <t>KIERUJĄCY POJAZDEM SPRAWCY MARKI OPEL ZMIENIAJĄC PAS RUCHU Z PRAWEGO NA LEWY, NI</t>
  </si>
  <si>
    <t>W WYNIKU ZŁAMANIA DRZEWA, DANE DRZEWO SPADŁO NA BUDYNEK MIESZKALNY, USZKODZIŁO G</t>
  </si>
  <si>
    <t>stan na dzień 20.11.2018</t>
  </si>
  <si>
    <t>13211 mth</t>
  </si>
  <si>
    <t>3885 mth</t>
  </si>
  <si>
    <t>2153 mth (nowy licznik)</t>
  </si>
  <si>
    <t>Profesjonalna stacja robocza GIS Fujitsu - Siemens</t>
  </si>
  <si>
    <t>Wydział Geodezji i Nieruchomości  - p.1c</t>
  </si>
  <si>
    <t>Telewizor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</si>
</sst>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[$-415]d\ mmmm\ yyyy"/>
    <numFmt numFmtId="167" formatCode="#,##0.00&quot; zł&quot;;[Red]\-#,##0.00&quot; zł&quot;"/>
    <numFmt numFmtId="168" formatCode="_-* #,##0.00\ _z_ł_-;\-* #,##0.00\ _z_ł_-;_-* \-??\ _z_ł_-;_-@_-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#,##0.00\ _z_ł"/>
    <numFmt numFmtId="176" formatCode="#,##0.0\ &quot;zł&quot;;[Red]\-#,##0.0\ &quot;zł&quot;"/>
    <numFmt numFmtId="177" formatCode="[$-415]dddd\,\ d\ mmmm\ yyyy"/>
    <numFmt numFmtId="178" formatCode="00\-000"/>
    <numFmt numFmtId="179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7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Verdana"/>
      <family val="2"/>
    </font>
    <font>
      <b/>
      <sz val="1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6100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Verdana"/>
      <family val="2"/>
    </font>
    <font>
      <b/>
      <sz val="18"/>
      <color theme="1"/>
      <name val="Arial"/>
      <family val="2"/>
    </font>
    <font>
      <b/>
      <i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1">
    <xf numFmtId="0" fontId="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60" fillId="28" borderId="0" xfId="41" applyNumberFormat="1" applyFont="1" applyBorder="1" applyAlignment="1">
      <alignment/>
    </xf>
    <xf numFmtId="0" fontId="60" fillId="28" borderId="0" xfId="41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4" fontId="62" fillId="33" borderId="11" xfId="64" applyNumberFormat="1" applyFont="1" applyFill="1" applyBorder="1" applyAlignment="1">
      <alignment horizontal="right" vertical="center" wrapText="1"/>
    </xf>
    <xf numFmtId="0" fontId="62" fillId="33" borderId="11" xfId="0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" fontId="61" fillId="0" borderId="11" xfId="62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/>
    </xf>
    <xf numFmtId="4" fontId="61" fillId="0" borderId="12" xfId="62" applyNumberFormat="1" applyFont="1" applyFill="1" applyBorder="1" applyAlignment="1">
      <alignment horizontal="right" vertical="center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/>
    </xf>
    <xf numFmtId="0" fontId="62" fillId="35" borderId="14" xfId="0" applyFont="1" applyFill="1" applyBorder="1" applyAlignment="1">
      <alignment horizontal="center" vertical="center"/>
    </xf>
    <xf numFmtId="4" fontId="62" fillId="35" borderId="15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 vertical="center"/>
    </xf>
    <xf numFmtId="4" fontId="61" fillId="0" borderId="0" xfId="0" applyNumberFormat="1" applyFont="1" applyAlignment="1">
      <alignment horizontal="right"/>
    </xf>
    <xf numFmtId="0" fontId="61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right" vertical="center" wrapText="1"/>
    </xf>
    <xf numFmtId="44" fontId="61" fillId="0" borderId="11" xfId="0" applyNumberFormat="1" applyFont="1" applyFill="1" applyBorder="1" applyAlignment="1">
      <alignment horizontal="left" vertical="center"/>
    </xf>
    <xf numFmtId="0" fontId="61" fillId="0" borderId="16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right" vertical="center" wrapText="1"/>
    </xf>
    <xf numFmtId="0" fontId="61" fillId="0" borderId="17" xfId="0" applyFont="1" applyFill="1" applyBorder="1" applyAlignment="1">
      <alignment horizontal="left" vertical="center"/>
    </xf>
    <xf numFmtId="44" fontId="62" fillId="35" borderId="18" xfId="0" applyNumberFormat="1" applyFont="1" applyFill="1" applyBorder="1" applyAlignment="1">
      <alignment horizontal="center" vertical="center"/>
    </xf>
    <xf numFmtId="4" fontId="62" fillId="35" borderId="18" xfId="0" applyNumberFormat="1" applyFont="1" applyFill="1" applyBorder="1" applyAlignment="1">
      <alignment horizontal="right"/>
    </xf>
    <xf numFmtId="0" fontId="61" fillId="0" borderId="19" xfId="0" applyFont="1" applyFill="1" applyBorder="1" applyAlignment="1">
      <alignment horizontal="left" vertical="center"/>
    </xf>
    <xf numFmtId="0" fontId="61" fillId="0" borderId="19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right"/>
    </xf>
    <xf numFmtId="8" fontId="62" fillId="0" borderId="19" xfId="0" applyNumberFormat="1" applyFont="1" applyFill="1" applyBorder="1" applyAlignment="1">
      <alignment/>
    </xf>
    <xf numFmtId="0" fontId="61" fillId="0" borderId="10" xfId="0" applyFont="1" applyFill="1" applyBorder="1" applyAlignment="1">
      <alignment horizontal="left" vertical="center"/>
    </xf>
    <xf numFmtId="4" fontId="61" fillId="0" borderId="20" xfId="0" applyNumberFormat="1" applyFont="1" applyFill="1" applyBorder="1" applyAlignment="1">
      <alignment horizontal="right" vertical="center"/>
    </xf>
    <xf numFmtId="44" fontId="62" fillId="0" borderId="21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4" fontId="61" fillId="0" borderId="11" xfId="0" applyNumberFormat="1" applyFont="1" applyFill="1" applyBorder="1" applyAlignment="1">
      <alignment horizontal="right" vertical="center"/>
    </xf>
    <xf numFmtId="44" fontId="62" fillId="0" borderId="11" xfId="0" applyNumberFormat="1" applyFont="1" applyBorder="1" applyAlignment="1">
      <alignment horizontal="righ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4" fontId="61" fillId="0" borderId="12" xfId="0" applyNumberFormat="1" applyFont="1" applyFill="1" applyBorder="1" applyAlignment="1">
      <alignment horizontal="right" vertical="center"/>
    </xf>
    <xf numFmtId="44" fontId="62" fillId="0" borderId="12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/>
    </xf>
    <xf numFmtId="0" fontId="61" fillId="0" borderId="22" xfId="0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right"/>
    </xf>
    <xf numFmtId="0" fontId="61" fillId="0" borderId="0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 vertical="center" wrapText="1"/>
    </xf>
    <xf numFmtId="4" fontId="61" fillId="34" borderId="11" xfId="64" applyNumberFormat="1" applyFont="1" applyFill="1" applyBorder="1" applyAlignment="1">
      <alignment horizontal="right" vertical="center" wrapText="1"/>
    </xf>
    <xf numFmtId="0" fontId="62" fillId="34" borderId="21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left" vertical="center"/>
    </xf>
    <xf numFmtId="4" fontId="61" fillId="34" borderId="12" xfId="64" applyNumberFormat="1" applyFont="1" applyFill="1" applyBorder="1" applyAlignment="1">
      <alignment horizontal="right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4" fontId="61" fillId="34" borderId="12" xfId="0" applyNumberFormat="1" applyFont="1" applyFill="1" applyBorder="1" applyAlignment="1">
      <alignment horizontal="right" vertical="center" wrapText="1"/>
    </xf>
    <xf numFmtId="0" fontId="62" fillId="34" borderId="12" xfId="0" applyFont="1" applyFill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62" fillId="35" borderId="25" xfId="0" applyFont="1" applyFill="1" applyBorder="1" applyAlignment="1">
      <alignment horizontal="center" vertical="center"/>
    </xf>
    <xf numFmtId="4" fontId="62" fillId="35" borderId="26" xfId="0" applyNumberFormat="1" applyFont="1" applyFill="1" applyBorder="1" applyAlignment="1">
      <alignment horizontal="right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/>
    </xf>
    <xf numFmtId="4" fontId="61" fillId="0" borderId="11" xfId="62" applyNumberFormat="1" applyFont="1" applyFill="1" applyBorder="1" applyAlignment="1" applyProtection="1">
      <alignment horizontal="right" vertical="center"/>
      <protection/>
    </xf>
    <xf numFmtId="165" fontId="61" fillId="0" borderId="21" xfId="0" applyNumberFormat="1" applyFont="1" applyFill="1" applyBorder="1" applyAlignment="1">
      <alignment/>
    </xf>
    <xf numFmtId="165" fontId="62" fillId="0" borderId="21" xfId="0" applyNumberFormat="1" applyFont="1" applyFill="1" applyBorder="1" applyAlignment="1">
      <alignment/>
    </xf>
    <xf numFmtId="0" fontId="61" fillId="0" borderId="12" xfId="0" applyFont="1" applyBorder="1" applyAlignment="1">
      <alignment horizontal="center" vertical="center"/>
    </xf>
    <xf numFmtId="4" fontId="61" fillId="0" borderId="12" xfId="0" applyNumberFormat="1" applyFont="1" applyBorder="1" applyAlignment="1">
      <alignment horizontal="right" vertical="center"/>
    </xf>
    <xf numFmtId="165" fontId="62" fillId="0" borderId="11" xfId="0" applyNumberFormat="1" applyFont="1" applyFill="1" applyBorder="1" applyAlignment="1">
      <alignment/>
    </xf>
    <xf numFmtId="0" fontId="61" fillId="0" borderId="17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/>
    </xf>
    <xf numFmtId="0" fontId="61" fillId="0" borderId="11" xfId="0" applyNumberFormat="1" applyFont="1" applyBorder="1" applyAlignment="1">
      <alignment horizontal="center" vertical="center" wrapText="1"/>
    </xf>
    <xf numFmtId="44" fontId="61" fillId="0" borderId="12" xfId="62" applyNumberFormat="1" applyFont="1" applyBorder="1" applyAlignment="1">
      <alignment horizontal="left" vertical="center"/>
    </xf>
    <xf numFmtId="4" fontId="61" fillId="0" borderId="12" xfId="0" applyNumberFormat="1" applyFont="1" applyBorder="1" applyAlignment="1">
      <alignment horizontal="right"/>
    </xf>
    <xf numFmtId="0" fontId="62" fillId="36" borderId="25" xfId="0" applyFont="1" applyFill="1" applyBorder="1" applyAlignment="1">
      <alignment horizontal="center" vertical="center"/>
    </xf>
    <xf numFmtId="4" fontId="62" fillId="36" borderId="27" xfId="0" applyNumberFormat="1" applyFont="1" applyFill="1" applyBorder="1" applyAlignment="1">
      <alignment horizontal="right"/>
    </xf>
    <xf numFmtId="44" fontId="61" fillId="0" borderId="28" xfId="62" applyNumberFormat="1" applyFont="1" applyBorder="1" applyAlignment="1">
      <alignment horizontal="left" vertical="center"/>
    </xf>
    <xf numFmtId="165" fontId="62" fillId="0" borderId="11" xfId="0" applyNumberFormat="1" applyFont="1" applyFill="1" applyBorder="1" applyAlignment="1">
      <alignment horizontal="center" vertical="center" wrapText="1"/>
    </xf>
    <xf numFmtId="4" fontId="61" fillId="0" borderId="12" xfId="62" applyNumberFormat="1" applyFont="1" applyFill="1" applyBorder="1" applyAlignment="1" applyProtection="1">
      <alignment horizontal="right" vertical="center"/>
      <protection/>
    </xf>
    <xf numFmtId="4" fontId="62" fillId="36" borderId="26" xfId="0" applyNumberFormat="1" applyFont="1" applyFill="1" applyBorder="1" applyAlignment="1">
      <alignment horizontal="right"/>
    </xf>
    <xf numFmtId="165" fontId="62" fillId="37" borderId="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44" fontId="61" fillId="0" borderId="11" xfId="0" applyNumberFormat="1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/>
    </xf>
    <xf numFmtId="44" fontId="62" fillId="36" borderId="25" xfId="0" applyNumberFormat="1" applyFont="1" applyFill="1" applyBorder="1" applyAlignment="1">
      <alignment horizontal="center" vertical="center"/>
    </xf>
    <xf numFmtId="4" fontId="61" fillId="0" borderId="11" xfId="42" applyNumberFormat="1" applyFont="1" applyFill="1" applyBorder="1" applyAlignment="1" applyProtection="1">
      <alignment horizontal="right" vertical="center" wrapText="1"/>
      <protection/>
    </xf>
    <xf numFmtId="0" fontId="61" fillId="0" borderId="11" xfId="0" applyFont="1" applyFill="1" applyBorder="1" applyAlignment="1">
      <alignment/>
    </xf>
    <xf numFmtId="0" fontId="61" fillId="0" borderId="23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4" fontId="61" fillId="0" borderId="0" xfId="42" applyNumberFormat="1" applyFont="1" applyFill="1" applyBorder="1" applyAlignment="1" applyProtection="1">
      <alignment horizontal="right" vertical="center" wrapText="1"/>
      <protection/>
    </xf>
    <xf numFmtId="44" fontId="61" fillId="0" borderId="0" xfId="0" applyNumberFormat="1" applyFont="1" applyFill="1" applyBorder="1" applyAlignment="1">
      <alignment horizontal="left" vertical="center"/>
    </xf>
    <xf numFmtId="4" fontId="61" fillId="0" borderId="12" xfId="42" applyNumberFormat="1" applyFont="1" applyFill="1" applyBorder="1" applyAlignment="1" applyProtection="1">
      <alignment horizontal="right" vertical="center" wrapText="1"/>
      <protection/>
    </xf>
    <xf numFmtId="0" fontId="61" fillId="0" borderId="17" xfId="0" applyFont="1" applyFill="1" applyBorder="1" applyAlignment="1">
      <alignment horizontal="left" vertical="center" wrapText="1"/>
    </xf>
    <xf numFmtId="44" fontId="62" fillId="36" borderId="18" xfId="0" applyNumberFormat="1" applyFont="1" applyFill="1" applyBorder="1" applyAlignment="1">
      <alignment horizontal="center" vertical="center"/>
    </xf>
    <xf numFmtId="4" fontId="62" fillId="36" borderId="18" xfId="0" applyNumberFormat="1" applyFont="1" applyFill="1" applyBorder="1" applyAlignment="1">
      <alignment horizontal="right"/>
    </xf>
    <xf numFmtId="0" fontId="61" fillId="0" borderId="11" xfId="0" applyFont="1" applyBorder="1" applyAlignment="1">
      <alignment horizontal="center" vertical="center"/>
    </xf>
    <xf numFmtId="0" fontId="63" fillId="0" borderId="30" xfId="0" applyFont="1" applyBorder="1" applyAlignment="1">
      <alignment/>
    </xf>
    <xf numFmtId="0" fontId="62" fillId="36" borderId="31" xfId="0" applyFont="1" applyFill="1" applyBorder="1" applyAlignment="1">
      <alignment horizontal="center" vertical="center"/>
    </xf>
    <xf numFmtId="164" fontId="64" fillId="0" borderId="32" xfId="0" applyNumberFormat="1" applyFont="1" applyFill="1" applyBorder="1" applyAlignment="1">
      <alignment/>
    </xf>
    <xf numFmtId="164" fontId="62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62" fillId="0" borderId="33" xfId="0" applyFont="1" applyFill="1" applyBorder="1" applyAlignment="1">
      <alignment horizontal="left" vertical="center" wrapText="1"/>
    </xf>
    <xf numFmtId="0" fontId="61" fillId="0" borderId="34" xfId="0" applyNumberFormat="1" applyFont="1" applyFill="1" applyBorder="1" applyAlignment="1">
      <alignment horizontal="right" vertical="center"/>
    </xf>
    <xf numFmtId="164" fontId="61" fillId="34" borderId="34" xfId="0" applyNumberFormat="1" applyFont="1" applyFill="1" applyBorder="1" applyAlignment="1">
      <alignment horizontal="right" vertical="center"/>
    </xf>
    <xf numFmtId="44" fontId="61" fillId="34" borderId="35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wrapText="1"/>
    </xf>
    <xf numFmtId="0" fontId="61" fillId="0" borderId="11" xfId="0" applyNumberFormat="1" applyFont="1" applyBorder="1" applyAlignment="1">
      <alignment horizontal="right" vertical="center"/>
    </xf>
    <xf numFmtId="164" fontId="61" fillId="34" borderId="11" xfId="0" applyNumberFormat="1" applyFont="1" applyFill="1" applyBorder="1" applyAlignment="1">
      <alignment horizontal="right" vertical="center"/>
    </xf>
    <xf numFmtId="8" fontId="61" fillId="0" borderId="21" xfId="62" applyNumberFormat="1" applyFont="1" applyFill="1" applyBorder="1" applyAlignment="1">
      <alignment horizontal="right" vertical="center"/>
    </xf>
    <xf numFmtId="0" fontId="61" fillId="34" borderId="11" xfId="0" applyNumberFormat="1" applyFont="1" applyFill="1" applyBorder="1" applyAlignment="1">
      <alignment horizontal="right" vertical="center"/>
    </xf>
    <xf numFmtId="44" fontId="61" fillId="34" borderId="21" xfId="62" applyFont="1" applyFill="1" applyBorder="1" applyAlignment="1">
      <alignment horizontal="right" vertical="center"/>
    </xf>
    <xf numFmtId="0" fontId="61" fillId="0" borderId="11" xfId="0" applyNumberFormat="1" applyFont="1" applyFill="1" applyBorder="1" applyAlignment="1">
      <alignment horizontal="right" vertical="center"/>
    </xf>
    <xf numFmtId="164" fontId="61" fillId="0" borderId="11" xfId="0" applyNumberFormat="1" applyFont="1" applyFill="1" applyBorder="1" applyAlignment="1">
      <alignment horizontal="right" vertical="center"/>
    </xf>
    <xf numFmtId="0" fontId="61" fillId="0" borderId="11" xfId="0" applyNumberFormat="1" applyFont="1" applyBorder="1" applyAlignment="1">
      <alignment horizontal="right"/>
    </xf>
    <xf numFmtId="164" fontId="61" fillId="34" borderId="11" xfId="0" applyNumberFormat="1" applyFont="1" applyFill="1" applyBorder="1" applyAlignment="1">
      <alignment horizontal="right"/>
    </xf>
    <xf numFmtId="44" fontId="61" fillId="34" borderId="21" xfId="62" applyFont="1" applyFill="1" applyBorder="1" applyAlignment="1">
      <alignment horizontal="right"/>
    </xf>
    <xf numFmtId="0" fontId="62" fillId="0" borderId="1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wrapText="1"/>
    </xf>
    <xf numFmtId="0" fontId="61" fillId="0" borderId="12" xfId="0" applyNumberFormat="1" applyFont="1" applyBorder="1" applyAlignment="1">
      <alignment horizontal="right" vertical="center"/>
    </xf>
    <xf numFmtId="164" fontId="61" fillId="34" borderId="12" xfId="0" applyNumberFormat="1" applyFont="1" applyFill="1" applyBorder="1" applyAlignment="1">
      <alignment horizontal="right" vertical="center"/>
    </xf>
    <xf numFmtId="44" fontId="61" fillId="34" borderId="24" xfId="62" applyFont="1" applyFill="1" applyBorder="1" applyAlignment="1">
      <alignment horizontal="right"/>
    </xf>
    <xf numFmtId="0" fontId="62" fillId="0" borderId="25" xfId="0" applyFont="1" applyFill="1" applyBorder="1" applyAlignment="1">
      <alignment horizontal="right" wrapText="1"/>
    </xf>
    <xf numFmtId="0" fontId="62" fillId="0" borderId="36" xfId="0" applyNumberFormat="1" applyFont="1" applyBorder="1" applyAlignment="1">
      <alignment horizontal="right" vertical="center"/>
    </xf>
    <xf numFmtId="164" fontId="62" fillId="34" borderId="36" xfId="0" applyNumberFormat="1" applyFont="1" applyFill="1" applyBorder="1" applyAlignment="1">
      <alignment horizontal="right" vertical="center"/>
    </xf>
    <xf numFmtId="44" fontId="62" fillId="0" borderId="26" xfId="62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61" fillId="33" borderId="0" xfId="0" applyFont="1" applyFill="1" applyAlignment="1">
      <alignment/>
    </xf>
    <xf numFmtId="0" fontId="62" fillId="33" borderId="2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62" applyNumberFormat="1" applyFont="1" applyFill="1" applyBorder="1" applyAlignment="1">
      <alignment horizontal="center" vertical="center" wrapText="1"/>
    </xf>
    <xf numFmtId="44" fontId="62" fillId="33" borderId="12" xfId="62" applyNumberFormat="1" applyFont="1" applyFill="1" applyBorder="1" applyAlignment="1">
      <alignment horizontal="center" vertical="center" wrapText="1"/>
    </xf>
    <xf numFmtId="2" fontId="62" fillId="33" borderId="12" xfId="62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164" fontId="61" fillId="0" borderId="11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Border="1" applyAlignment="1">
      <alignment horizontal="right" vertical="center"/>
    </xf>
    <xf numFmtId="4" fontId="61" fillId="0" borderId="11" xfId="0" applyNumberFormat="1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1" fontId="61" fillId="0" borderId="11" xfId="0" applyNumberFormat="1" applyFont="1" applyBorder="1" applyAlignment="1">
      <alignment horizontal="center" vertical="center" wrapText="1"/>
    </xf>
    <xf numFmtId="44" fontId="61" fillId="0" borderId="11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/>
    </xf>
    <xf numFmtId="8" fontId="61" fillId="0" borderId="11" xfId="0" applyNumberFormat="1" applyFont="1" applyBorder="1" applyAlignment="1">
      <alignment horizontal="right" vertical="center" wrapText="1"/>
    </xf>
    <xf numFmtId="0" fontId="61" fillId="0" borderId="20" xfId="0" applyFont="1" applyBorder="1" applyAlignment="1">
      <alignment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8" fontId="61" fillId="0" borderId="11" xfId="0" applyNumberFormat="1" applyFont="1" applyFill="1" applyBorder="1" applyAlignment="1">
      <alignment horizontal="right" vertical="center" wrapText="1"/>
    </xf>
    <xf numFmtId="0" fontId="61" fillId="0" borderId="2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2" fillId="0" borderId="37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Fill="1" applyBorder="1" applyAlignment="1">
      <alignment horizontal="center" vertical="center" wrapText="1"/>
    </xf>
    <xf numFmtId="4" fontId="62" fillId="35" borderId="11" xfId="0" applyNumberFormat="1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6" fillId="0" borderId="0" xfId="0" applyFont="1" applyBorder="1" applyAlignment="1">
      <alignment vertical="center" wrapText="1"/>
    </xf>
    <xf numFmtId="0" fontId="65" fillId="0" borderId="0" xfId="0" applyFont="1" applyBorder="1" applyAlignment="1">
      <alignment/>
    </xf>
    <xf numFmtId="2" fontId="65" fillId="0" borderId="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6" fillId="34" borderId="0" xfId="0" applyFont="1" applyFill="1" applyBorder="1" applyAlignment="1">
      <alignment vertical="center" wrapText="1"/>
    </xf>
    <xf numFmtId="0" fontId="61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1" fontId="61" fillId="0" borderId="34" xfId="0" applyNumberFormat="1" applyFont="1" applyFill="1" applyBorder="1" applyAlignment="1">
      <alignment horizontal="center" vertical="center" wrapText="1"/>
    </xf>
    <xf numFmtId="164" fontId="61" fillId="0" borderId="13" xfId="0" applyNumberFormat="1" applyFont="1" applyBorder="1" applyAlignment="1">
      <alignment horizontal="center" vertical="center" wrapText="1"/>
    </xf>
    <xf numFmtId="44" fontId="61" fillId="0" borderId="34" xfId="0" applyNumberFormat="1" applyFont="1" applyFill="1" applyBorder="1" applyAlignment="1">
      <alignment horizontal="center" vertical="center"/>
    </xf>
    <xf numFmtId="4" fontId="61" fillId="0" borderId="34" xfId="0" applyNumberFormat="1" applyFont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44" fontId="61" fillId="0" borderId="11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1" fontId="61" fillId="0" borderId="12" xfId="0" applyNumberFormat="1" applyFont="1" applyBorder="1" applyAlignment="1">
      <alignment horizontal="center" vertical="center" wrapText="1"/>
    </xf>
    <xf numFmtId="164" fontId="61" fillId="0" borderId="38" xfId="0" applyNumberFormat="1" applyFont="1" applyBorder="1" applyAlignment="1">
      <alignment vertical="center" wrapText="1"/>
    </xf>
    <xf numFmtId="44" fontId="61" fillId="0" borderId="12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vertical="center" wrapText="1"/>
    </xf>
    <xf numFmtId="4" fontId="61" fillId="0" borderId="39" xfId="0" applyNumberFormat="1" applyFont="1" applyBorder="1" applyAlignment="1">
      <alignment vertical="center" wrapText="1"/>
    </xf>
    <xf numFmtId="164" fontId="61" fillId="0" borderId="11" xfId="0" applyNumberFormat="1" applyFont="1" applyBorder="1" applyAlignment="1">
      <alignment vertical="center" wrapText="1"/>
    </xf>
    <xf numFmtId="164" fontId="61" fillId="0" borderId="20" xfId="0" applyNumberFormat="1" applyFont="1" applyBorder="1" applyAlignment="1">
      <alignment vertical="center" wrapText="1"/>
    </xf>
    <xf numFmtId="164" fontId="61" fillId="0" borderId="20" xfId="0" applyNumberFormat="1" applyFont="1" applyFill="1" applyBorder="1" applyAlignment="1">
      <alignment vertical="center" wrapText="1"/>
    </xf>
    <xf numFmtId="164" fontId="61" fillId="0" borderId="11" xfId="0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NumberFormat="1" applyFont="1" applyBorder="1" applyAlignment="1">
      <alignment horizontal="left" vertical="center" wrapText="1"/>
    </xf>
    <xf numFmtId="0" fontId="61" fillId="0" borderId="11" xfId="62" applyNumberFormat="1" applyFont="1" applyBorder="1" applyAlignment="1">
      <alignment horizontal="center" vertical="center"/>
    </xf>
    <xf numFmtId="164" fontId="61" fillId="0" borderId="20" xfId="0" applyNumberFormat="1" applyFont="1" applyBorder="1" applyAlignment="1">
      <alignment horizontal="center" vertical="center" wrapText="1"/>
    </xf>
    <xf numFmtId="0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64" fontId="61" fillId="0" borderId="38" xfId="0" applyNumberFormat="1" applyFont="1" applyFill="1" applyBorder="1" applyAlignment="1">
      <alignment horizontal="right" vertical="center" wrapText="1"/>
    </xf>
    <xf numFmtId="0" fontId="61" fillId="0" borderId="24" xfId="0" applyFont="1" applyFill="1" applyBorder="1" applyAlignment="1">
      <alignment horizontal="left" vertical="top" wrapText="1"/>
    </xf>
    <xf numFmtId="0" fontId="61" fillId="0" borderId="11" xfId="0" applyFont="1" applyBorder="1" applyAlignment="1">
      <alignment horizontal="left" vertical="center" wrapText="1"/>
    </xf>
    <xf numFmtId="164" fontId="62" fillId="0" borderId="11" xfId="62" applyNumberFormat="1" applyFont="1" applyBorder="1" applyAlignment="1">
      <alignment horizontal="right" vertical="center" wrapText="1"/>
    </xf>
    <xf numFmtId="164" fontId="62" fillId="35" borderId="11" xfId="62" applyNumberFormat="1" applyFont="1" applyFill="1" applyBorder="1" applyAlignment="1">
      <alignment vertical="center" wrapText="1"/>
    </xf>
    <xf numFmtId="4" fontId="62" fillId="0" borderId="11" xfId="0" applyNumberFormat="1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1" fontId="62" fillId="0" borderId="0" xfId="0" applyNumberFormat="1" applyFont="1" applyBorder="1" applyAlignment="1">
      <alignment horizontal="right" vertical="center" wrapText="1"/>
    </xf>
    <xf numFmtId="164" fontId="62" fillId="0" borderId="0" xfId="62" applyNumberFormat="1" applyFont="1" applyFill="1" applyBorder="1" applyAlignment="1">
      <alignment vertical="center" wrapText="1"/>
    </xf>
    <xf numFmtId="2" fontId="62" fillId="0" borderId="0" xfId="62" applyNumberFormat="1" applyFont="1" applyFill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2" fontId="61" fillId="33" borderId="0" xfId="0" applyNumberFormat="1" applyFont="1" applyFill="1" applyAlignment="1">
      <alignment/>
    </xf>
    <xf numFmtId="0" fontId="61" fillId="0" borderId="33" xfId="0" applyFont="1" applyBorder="1" applyAlignment="1">
      <alignment vertical="center" wrapText="1"/>
    </xf>
    <xf numFmtId="0" fontId="61" fillId="0" borderId="34" xfId="0" applyNumberFormat="1" applyFont="1" applyBorder="1" applyAlignment="1">
      <alignment horizontal="center" vertical="center" wrapText="1"/>
    </xf>
    <xf numFmtId="8" fontId="61" fillId="0" borderId="34" xfId="0" applyNumberFormat="1" applyFont="1" applyBorder="1" applyAlignment="1">
      <alignment horizontal="right" vertical="center"/>
    </xf>
    <xf numFmtId="2" fontId="61" fillId="0" borderId="34" xfId="0" applyNumberFormat="1" applyFont="1" applyBorder="1" applyAlignment="1">
      <alignment vertical="center" wrapText="1"/>
    </xf>
    <xf numFmtId="4" fontId="61" fillId="0" borderId="34" xfId="0" applyNumberFormat="1" applyFont="1" applyFill="1" applyBorder="1" applyAlignment="1">
      <alignment vertical="center" wrapText="1"/>
    </xf>
    <xf numFmtId="0" fontId="61" fillId="0" borderId="40" xfId="0" applyFont="1" applyBorder="1" applyAlignment="1">
      <alignment vertical="center"/>
    </xf>
    <xf numFmtId="0" fontId="61" fillId="0" borderId="23" xfId="0" applyFont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164" fontId="61" fillId="0" borderId="41" xfId="0" applyNumberFormat="1" applyFont="1" applyBorder="1" applyAlignment="1">
      <alignment horizontal="center" vertical="center" wrapText="1"/>
    </xf>
    <xf numFmtId="2" fontId="61" fillId="0" borderId="12" xfId="0" applyNumberFormat="1" applyFont="1" applyBorder="1" applyAlignment="1">
      <alignment vertical="center" wrapText="1"/>
    </xf>
    <xf numFmtId="4" fontId="61" fillId="0" borderId="39" xfId="0" applyNumberFormat="1" applyFont="1" applyFill="1" applyBorder="1" applyAlignment="1">
      <alignment vertical="center" wrapText="1"/>
    </xf>
    <xf numFmtId="0" fontId="61" fillId="0" borderId="39" xfId="0" applyFont="1" applyBorder="1" applyAlignment="1">
      <alignment vertical="center" wrapText="1"/>
    </xf>
    <xf numFmtId="0" fontId="61" fillId="0" borderId="42" xfId="0" applyNumberFormat="1" applyFont="1" applyBorder="1" applyAlignment="1">
      <alignment horizontal="left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2" fontId="61" fillId="0" borderId="11" xfId="0" applyNumberFormat="1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1" fontId="61" fillId="0" borderId="0" xfId="0" applyNumberFormat="1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right" vertical="center" wrapText="1"/>
    </xf>
    <xf numFmtId="2" fontId="62" fillId="35" borderId="11" xfId="0" applyNumberFormat="1" applyFont="1" applyFill="1" applyBorder="1" applyAlignment="1">
      <alignment vertical="center" wrapText="1"/>
    </xf>
    <xf numFmtId="2" fontId="61" fillId="0" borderId="0" xfId="0" applyNumberFormat="1" applyFont="1" applyAlignment="1">
      <alignment/>
    </xf>
    <xf numFmtId="164" fontId="61" fillId="0" borderId="20" xfId="0" applyNumberFormat="1" applyFont="1" applyFill="1" applyBorder="1" applyAlignment="1">
      <alignment horizontal="center" vertical="center" wrapText="1"/>
    </xf>
    <xf numFmtId="0" fontId="61" fillId="0" borderId="43" xfId="0" applyFon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164" fontId="61" fillId="0" borderId="38" xfId="0" applyNumberFormat="1" applyFont="1" applyBorder="1" applyAlignment="1">
      <alignment horizontal="center" vertical="center" wrapText="1"/>
    </xf>
    <xf numFmtId="44" fontId="61" fillId="0" borderId="12" xfId="0" applyNumberFormat="1" applyFont="1" applyBorder="1" applyAlignment="1">
      <alignment horizontal="right" vertical="center" wrapText="1"/>
    </xf>
    <xf numFmtId="4" fontId="61" fillId="0" borderId="12" xfId="0" applyNumberFormat="1" applyFont="1" applyFill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164" fontId="62" fillId="35" borderId="11" xfId="62" applyNumberFormat="1" applyFont="1" applyFill="1" applyBorder="1" applyAlignment="1">
      <alignment horizontal="right" vertical="center" wrapText="1"/>
    </xf>
    <xf numFmtId="4" fontId="62" fillId="0" borderId="11" xfId="0" applyNumberFormat="1" applyFont="1" applyFill="1" applyBorder="1" applyAlignment="1">
      <alignment vertical="center" wrapText="1"/>
    </xf>
    <xf numFmtId="164" fontId="62" fillId="0" borderId="0" xfId="62" applyNumberFormat="1" applyFont="1" applyFill="1" applyBorder="1" applyAlignment="1">
      <alignment horizontal="right" vertical="center" wrapText="1"/>
    </xf>
    <xf numFmtId="2" fontId="62" fillId="0" borderId="0" xfId="0" applyNumberFormat="1" applyFont="1" applyBorder="1" applyAlignment="1">
      <alignment vertical="center" wrapText="1"/>
    </xf>
    <xf numFmtId="1" fontId="61" fillId="0" borderId="34" xfId="0" applyNumberFormat="1" applyFont="1" applyBorder="1" applyAlignment="1">
      <alignment horizontal="center" vertical="center" wrapText="1"/>
    </xf>
    <xf numFmtId="174" fontId="61" fillId="0" borderId="34" xfId="0" applyNumberFormat="1" applyFont="1" applyFill="1" applyBorder="1" applyAlignment="1">
      <alignment horizontal="right" vertical="center"/>
    </xf>
    <xf numFmtId="2" fontId="61" fillId="0" borderId="34" xfId="0" applyNumberFormat="1" applyFont="1" applyBorder="1" applyAlignment="1">
      <alignment horizontal="right" vertical="center" wrapText="1"/>
    </xf>
    <xf numFmtId="0" fontId="61" fillId="0" borderId="35" xfId="0" applyNumberFormat="1" applyFont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44" fontId="61" fillId="0" borderId="34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wrapText="1"/>
    </xf>
    <xf numFmtId="44" fontId="61" fillId="0" borderId="39" xfId="0" applyNumberFormat="1" applyFont="1" applyBorder="1" applyAlignment="1">
      <alignment horizontal="center" vertical="center"/>
    </xf>
    <xf numFmtId="44" fontId="61" fillId="0" borderId="11" xfId="0" applyNumberFormat="1" applyFont="1" applyBorder="1" applyAlignment="1">
      <alignment horizontal="center" vertical="center"/>
    </xf>
    <xf numFmtId="44" fontId="61" fillId="0" borderId="34" xfId="0" applyNumberFormat="1" applyFont="1" applyBorder="1" applyAlignment="1">
      <alignment horizontal="center" vertical="center" wrapText="1"/>
    </xf>
    <xf numFmtId="44" fontId="62" fillId="35" borderId="11" xfId="0" applyNumberFormat="1" applyFont="1" applyFill="1" applyBorder="1" applyAlignment="1">
      <alignment/>
    </xf>
    <xf numFmtId="4" fontId="62" fillId="36" borderId="11" xfId="0" applyNumberFormat="1" applyFont="1" applyFill="1" applyBorder="1" applyAlignment="1">
      <alignment vertical="center" wrapText="1"/>
    </xf>
    <xf numFmtId="44" fontId="61" fillId="0" borderId="0" xfId="0" applyNumberFormat="1" applyFont="1" applyAlignment="1">
      <alignment/>
    </xf>
    <xf numFmtId="0" fontId="61" fillId="0" borderId="44" xfId="0" applyFont="1" applyBorder="1" applyAlignment="1">
      <alignment horizontal="left" vertical="center"/>
    </xf>
    <xf numFmtId="0" fontId="61" fillId="0" borderId="39" xfId="0" applyNumberFormat="1" applyFont="1" applyBorder="1" applyAlignment="1">
      <alignment horizontal="center" vertical="center" wrapText="1"/>
    </xf>
    <xf numFmtId="0" fontId="61" fillId="0" borderId="39" xfId="62" applyNumberFormat="1" applyFont="1" applyBorder="1" applyAlignment="1">
      <alignment horizontal="center" vertical="center"/>
    </xf>
    <xf numFmtId="44" fontId="61" fillId="0" borderId="42" xfId="0" applyNumberFormat="1" applyFont="1" applyBorder="1" applyAlignment="1">
      <alignment vertical="center" wrapText="1"/>
    </xf>
    <xf numFmtId="164" fontId="61" fillId="0" borderId="38" xfId="0" applyNumberFormat="1" applyFont="1" applyFill="1" applyBorder="1" applyAlignment="1">
      <alignment horizontal="center" vertical="center" wrapText="1"/>
    </xf>
    <xf numFmtId="164" fontId="61" fillId="0" borderId="38" xfId="0" applyNumberFormat="1" applyFont="1" applyFill="1" applyBorder="1" applyAlignment="1">
      <alignment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center" wrapText="1"/>
    </xf>
    <xf numFmtId="1" fontId="61" fillId="0" borderId="36" xfId="0" applyNumberFormat="1" applyFont="1" applyBorder="1" applyAlignment="1">
      <alignment horizontal="center" vertical="center" wrapText="1"/>
    </xf>
    <xf numFmtId="1" fontId="62" fillId="0" borderId="36" xfId="0" applyNumberFormat="1" applyFont="1" applyBorder="1" applyAlignment="1">
      <alignment horizontal="right" vertical="center" wrapText="1"/>
    </xf>
    <xf numFmtId="164" fontId="62" fillId="36" borderId="45" xfId="62" applyNumberFormat="1" applyFont="1" applyFill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1" fillId="37" borderId="0" xfId="0" applyFont="1" applyFill="1" applyBorder="1" applyAlignment="1">
      <alignment horizontal="left" vertical="center" wrapText="1"/>
    </xf>
    <xf numFmtId="1" fontId="61" fillId="37" borderId="0" xfId="0" applyNumberFormat="1" applyFont="1" applyFill="1" applyBorder="1" applyAlignment="1">
      <alignment horizontal="center" vertical="center" wrapText="1"/>
    </xf>
    <xf numFmtId="1" fontId="62" fillId="37" borderId="0" xfId="0" applyNumberFormat="1" applyFont="1" applyFill="1" applyBorder="1" applyAlignment="1">
      <alignment horizontal="right" vertical="center" wrapText="1"/>
    </xf>
    <xf numFmtId="164" fontId="62" fillId="37" borderId="0" xfId="62" applyNumberFormat="1" applyFont="1" applyFill="1" applyBorder="1" applyAlignment="1">
      <alignment vertical="center" wrapText="1"/>
    </xf>
    <xf numFmtId="4" fontId="62" fillId="37" borderId="0" xfId="0" applyNumberFormat="1" applyFont="1" applyFill="1" applyBorder="1" applyAlignment="1">
      <alignment vertical="center" wrapText="1"/>
    </xf>
    <xf numFmtId="44" fontId="62" fillId="37" borderId="0" xfId="0" applyNumberFormat="1" applyFont="1" applyFill="1" applyBorder="1" applyAlignment="1">
      <alignment/>
    </xf>
    <xf numFmtId="0" fontId="61" fillId="37" borderId="0" xfId="0" applyFont="1" applyFill="1" applyBorder="1" applyAlignment="1">
      <alignment vertical="center" wrapText="1"/>
    </xf>
    <xf numFmtId="0" fontId="61" fillId="37" borderId="0" xfId="0" applyFont="1" applyFill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right" vertical="center" wrapText="1"/>
    </xf>
    <xf numFmtId="2" fontId="62" fillId="0" borderId="0" xfId="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164" fontId="61" fillId="0" borderId="34" xfId="0" applyNumberFormat="1" applyFont="1" applyBorder="1" applyAlignment="1">
      <alignment horizontal="center" vertical="center" wrapText="1"/>
    </xf>
    <xf numFmtId="44" fontId="61" fillId="0" borderId="34" xfId="42" applyNumberFormat="1" applyFont="1" applyBorder="1" applyAlignment="1">
      <alignment horizontal="center" vertical="center"/>
    </xf>
    <xf numFmtId="0" fontId="61" fillId="0" borderId="35" xfId="0" applyFont="1" applyBorder="1" applyAlignment="1">
      <alignment vertical="center"/>
    </xf>
    <xf numFmtId="44" fontId="61" fillId="0" borderId="11" xfId="42" applyNumberFormat="1" applyFont="1" applyBorder="1" applyAlignment="1">
      <alignment horizontal="center" vertical="center"/>
    </xf>
    <xf numFmtId="165" fontId="61" fillId="0" borderId="11" xfId="42" applyNumberFormat="1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left" vertical="top" wrapText="1"/>
    </xf>
    <xf numFmtId="0" fontId="61" fillId="0" borderId="34" xfId="0" applyNumberFormat="1" applyFont="1" applyFill="1" applyBorder="1" applyAlignment="1">
      <alignment horizontal="center" vertical="center" wrapText="1"/>
    </xf>
    <xf numFmtId="164" fontId="61" fillId="0" borderId="34" xfId="0" applyNumberFormat="1" applyFont="1" applyFill="1" applyBorder="1" applyAlignment="1">
      <alignment horizontal="center" vertical="center" wrapText="1"/>
    </xf>
    <xf numFmtId="165" fontId="61" fillId="0" borderId="34" xfId="42" applyNumberFormat="1" applyFont="1" applyFill="1" applyBorder="1" applyAlignment="1" applyProtection="1">
      <alignment horizontal="center" vertical="center"/>
      <protection/>
    </xf>
    <xf numFmtId="2" fontId="61" fillId="0" borderId="34" xfId="0" applyNumberFormat="1" applyFont="1" applyFill="1" applyBorder="1" applyAlignment="1">
      <alignment vertical="center" wrapText="1"/>
    </xf>
    <xf numFmtId="0" fontId="61" fillId="0" borderId="34" xfId="0" applyFont="1" applyBorder="1" applyAlignment="1">
      <alignment/>
    </xf>
    <xf numFmtId="0" fontId="61" fillId="0" borderId="35" xfId="0" applyFont="1" applyFill="1" applyBorder="1" applyAlignment="1">
      <alignment vertical="center"/>
    </xf>
    <xf numFmtId="2" fontId="61" fillId="0" borderId="11" xfId="0" applyNumberFormat="1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/>
    </xf>
    <xf numFmtId="2" fontId="61" fillId="0" borderId="11" xfId="0" applyNumberFormat="1" applyFont="1" applyBorder="1" applyAlignment="1">
      <alignment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61" fillId="34" borderId="11" xfId="0" applyNumberFormat="1" applyFont="1" applyFill="1" applyBorder="1" applyAlignment="1">
      <alignment horizontal="center" vertical="center" wrapText="1"/>
    </xf>
    <xf numFmtId="164" fontId="61" fillId="34" borderId="11" xfId="0" applyNumberFormat="1" applyFont="1" applyFill="1" applyBorder="1" applyAlignment="1">
      <alignment horizontal="center" vertical="center" wrapText="1"/>
    </xf>
    <xf numFmtId="165" fontId="61" fillId="34" borderId="11" xfId="42" applyNumberFormat="1" applyFont="1" applyFill="1" applyBorder="1" applyAlignment="1" applyProtection="1">
      <alignment horizontal="center" vertical="center"/>
      <protection/>
    </xf>
    <xf numFmtId="2" fontId="61" fillId="34" borderId="11" xfId="0" applyNumberFormat="1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 wrapText="1"/>
    </xf>
    <xf numFmtId="2" fontId="61" fillId="0" borderId="11" xfId="0" applyNumberFormat="1" applyFont="1" applyBorder="1" applyAlignment="1">
      <alignment vertical="center"/>
    </xf>
    <xf numFmtId="0" fontId="62" fillId="0" borderId="10" xfId="0" applyFont="1" applyBorder="1" applyAlignment="1">
      <alignment/>
    </xf>
    <xf numFmtId="4" fontId="62" fillId="35" borderId="11" xfId="0" applyNumberFormat="1" applyFont="1" applyFill="1" applyBorder="1" applyAlignment="1">
      <alignment/>
    </xf>
    <xf numFmtId="44" fontId="62" fillId="0" borderId="11" xfId="0" applyNumberFormat="1" applyFont="1" applyFill="1" applyBorder="1" applyAlignment="1">
      <alignment/>
    </xf>
    <xf numFmtId="0" fontId="61" fillId="0" borderId="34" xfId="0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 wrapText="1"/>
    </xf>
    <xf numFmtId="0" fontId="61" fillId="0" borderId="34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2" fontId="61" fillId="0" borderId="11" xfId="0" applyNumberFormat="1" applyFont="1" applyFill="1" applyBorder="1" applyAlignment="1">
      <alignment/>
    </xf>
    <xf numFmtId="164" fontId="61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vertical="center" wrapText="1"/>
    </xf>
    <xf numFmtId="2" fontId="61" fillId="0" borderId="11" xfId="0" applyNumberFormat="1" applyFont="1" applyFill="1" applyBorder="1" applyAlignment="1">
      <alignment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/>
    </xf>
    <xf numFmtId="2" fontId="65" fillId="35" borderId="46" xfId="0" applyNumberFormat="1" applyFont="1" applyFill="1" applyBorder="1" applyAlignment="1">
      <alignment/>
    </xf>
    <xf numFmtId="0" fontId="65" fillId="35" borderId="46" xfId="0" applyFont="1" applyFill="1" applyBorder="1" applyAlignment="1">
      <alignment/>
    </xf>
    <xf numFmtId="0" fontId="65" fillId="35" borderId="27" xfId="0" applyFont="1" applyFill="1" applyBorder="1" applyAlignment="1">
      <alignment/>
    </xf>
    <xf numFmtId="0" fontId="65" fillId="37" borderId="33" xfId="0" applyFont="1" applyFill="1" applyBorder="1" applyAlignment="1">
      <alignment vertical="center" wrapText="1"/>
    </xf>
    <xf numFmtId="0" fontId="65" fillId="37" borderId="34" xfId="0" applyFont="1" applyFill="1" applyBorder="1" applyAlignment="1">
      <alignment vertical="center" wrapText="1"/>
    </xf>
    <xf numFmtId="0" fontId="65" fillId="37" borderId="34" xfId="0" applyNumberFormat="1" applyFont="1" applyFill="1" applyBorder="1" applyAlignment="1">
      <alignment horizontal="center" vertical="center" wrapText="1"/>
    </xf>
    <xf numFmtId="164" fontId="65" fillId="37" borderId="13" xfId="0" applyNumberFormat="1" applyFont="1" applyFill="1" applyBorder="1" applyAlignment="1">
      <alignment horizontal="center" vertical="center" wrapText="1"/>
    </xf>
    <xf numFmtId="8" fontId="65" fillId="37" borderId="34" xfId="0" applyNumberFormat="1" applyFont="1" applyFill="1" applyBorder="1" applyAlignment="1">
      <alignment horizontal="right" vertical="center"/>
    </xf>
    <xf numFmtId="2" fontId="65" fillId="37" borderId="34" xfId="0" applyNumberFormat="1" applyFont="1" applyFill="1" applyBorder="1" applyAlignment="1">
      <alignment vertical="center" wrapText="1"/>
    </xf>
    <xf numFmtId="4" fontId="65" fillId="37" borderId="34" xfId="0" applyNumberFormat="1" applyFont="1" applyFill="1" applyBorder="1" applyAlignment="1">
      <alignment vertical="center" wrapText="1"/>
    </xf>
    <xf numFmtId="0" fontId="65" fillId="37" borderId="4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1" fontId="65" fillId="0" borderId="11" xfId="0" applyNumberFormat="1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right" vertical="center" wrapText="1"/>
    </xf>
    <xf numFmtId="4" fontId="66" fillId="0" borderId="11" xfId="0" applyNumberFormat="1" applyFont="1" applyFill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2" fillId="38" borderId="10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 wrapText="1"/>
    </xf>
    <xf numFmtId="4" fontId="62" fillId="38" borderId="11" xfId="64" applyNumberFormat="1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vertical="center"/>
    </xf>
    <xf numFmtId="0" fontId="62" fillId="38" borderId="19" xfId="0" applyFont="1" applyFill="1" applyBorder="1" applyAlignment="1">
      <alignment vertical="center"/>
    </xf>
    <xf numFmtId="4" fontId="62" fillId="38" borderId="19" xfId="0" applyNumberFormat="1" applyFont="1" applyFill="1" applyBorder="1" applyAlignment="1">
      <alignment vertical="center"/>
    </xf>
    <xf numFmtId="4" fontId="61" fillId="0" borderId="11" xfId="62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4" fontId="61" fillId="0" borderId="11" xfId="0" applyNumberFormat="1" applyFont="1" applyFill="1" applyBorder="1" applyAlignment="1">
      <alignment horizontal="right" wrapText="1"/>
    </xf>
    <xf numFmtId="0" fontId="61" fillId="0" borderId="0" xfId="0" applyFont="1" applyFill="1" applyBorder="1" applyAlignment="1">
      <alignment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/>
    </xf>
    <xf numFmtId="4" fontId="61" fillId="0" borderId="0" xfId="0" applyNumberFormat="1" applyFont="1" applyFill="1" applyAlignment="1">
      <alignment/>
    </xf>
    <xf numFmtId="0" fontId="62" fillId="38" borderId="34" xfId="0" applyFont="1" applyFill="1" applyBorder="1" applyAlignment="1">
      <alignment horizontal="center"/>
    </xf>
    <xf numFmtId="4" fontId="62" fillId="38" borderId="34" xfId="0" applyNumberFormat="1" applyFont="1" applyFill="1" applyBorder="1" applyAlignment="1">
      <alignment horizontal="right"/>
    </xf>
    <xf numFmtId="0" fontId="62" fillId="38" borderId="40" xfId="0" applyFont="1" applyFill="1" applyBorder="1" applyAlignment="1">
      <alignment vertical="center"/>
    </xf>
    <xf numFmtId="0" fontId="61" fillId="34" borderId="37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0" fontId="61" fillId="34" borderId="47" xfId="0" applyFont="1" applyFill="1" applyBorder="1" applyAlignment="1">
      <alignment/>
    </xf>
    <xf numFmtId="0" fontId="62" fillId="0" borderId="10" xfId="54" applyFont="1" applyFill="1" applyBorder="1" applyAlignment="1">
      <alignment horizontal="center" vertical="center" wrapText="1"/>
      <protection/>
    </xf>
    <xf numFmtId="0" fontId="62" fillId="0" borderId="11" xfId="54" applyFont="1" applyFill="1" applyBorder="1" applyAlignment="1">
      <alignment horizontal="center" vertical="center" wrapText="1"/>
      <protection/>
    </xf>
    <xf numFmtId="4" fontId="62" fillId="0" borderId="11" xfId="54" applyNumberFormat="1" applyFont="1" applyFill="1" applyBorder="1" applyAlignment="1">
      <alignment horizontal="center" vertical="center" wrapText="1"/>
      <protection/>
    </xf>
    <xf numFmtId="0" fontId="62" fillId="0" borderId="21" xfId="54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left" wrapText="1"/>
      <protection/>
    </xf>
    <xf numFmtId="0" fontId="61" fillId="0" borderId="11" xfId="54" applyFont="1" applyFill="1" applyBorder="1" applyAlignment="1">
      <alignment horizontal="center" vertical="center" wrapText="1"/>
      <protection/>
    </xf>
    <xf numFmtId="4" fontId="61" fillId="0" borderId="11" xfId="54" applyNumberFormat="1" applyFont="1" applyFill="1" applyBorder="1" applyAlignment="1">
      <alignment horizontal="right" vertical="center" wrapText="1"/>
      <protection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21" xfId="0" applyFont="1" applyBorder="1" applyAlignment="1">
      <alignment/>
    </xf>
    <xf numFmtId="0" fontId="62" fillId="35" borderId="11" xfId="0" applyFont="1" applyFill="1" applyBorder="1" applyAlignment="1">
      <alignment vertical="center"/>
    </xf>
    <xf numFmtId="4" fontId="62" fillId="35" borderId="11" xfId="0" applyNumberFormat="1" applyFont="1" applyFill="1" applyBorder="1" applyAlignment="1">
      <alignment vertical="center"/>
    </xf>
    <xf numFmtId="0" fontId="61" fillId="0" borderId="37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47" xfId="0" applyFont="1" applyBorder="1" applyAlignment="1">
      <alignment/>
    </xf>
    <xf numFmtId="44" fontId="61" fillId="0" borderId="11" xfId="0" applyNumberFormat="1" applyFont="1" applyFill="1" applyBorder="1" applyAlignment="1">
      <alignment horizontal="right" vertical="center"/>
    </xf>
    <xf numFmtId="0" fontId="61" fillId="0" borderId="44" xfId="0" applyFont="1" applyFill="1" applyBorder="1" applyAlignment="1">
      <alignment horizontal="left" vertical="center"/>
    </xf>
    <xf numFmtId="0" fontId="61" fillId="0" borderId="39" xfId="0" applyNumberFormat="1" applyFont="1" applyFill="1" applyBorder="1" applyAlignment="1">
      <alignment horizontal="center" vertical="center" wrapText="1"/>
    </xf>
    <xf numFmtId="4" fontId="61" fillId="0" borderId="41" xfId="0" applyNumberFormat="1" applyFont="1" applyFill="1" applyBorder="1" applyAlignment="1">
      <alignment horizontal="right" vertical="center" wrapText="1"/>
    </xf>
    <xf numFmtId="8" fontId="61" fillId="0" borderId="11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2" xfId="0" applyFont="1" applyBorder="1" applyAlignment="1">
      <alignment horizontal="center"/>
    </xf>
    <xf numFmtId="4" fontId="61" fillId="0" borderId="12" xfId="0" applyNumberFormat="1" applyFont="1" applyBorder="1" applyAlignment="1">
      <alignment/>
    </xf>
    <xf numFmtId="0" fontId="62" fillId="38" borderId="11" xfId="0" applyFont="1" applyFill="1" applyBorder="1" applyAlignment="1">
      <alignment vertical="center"/>
    </xf>
    <xf numFmtId="4" fontId="62" fillId="38" borderId="11" xfId="0" applyNumberFormat="1" applyFont="1" applyFill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4" fontId="61" fillId="0" borderId="11" xfId="0" applyNumberFormat="1" applyFont="1" applyBorder="1" applyAlignment="1">
      <alignment horizontal="right" vertical="center"/>
    </xf>
    <xf numFmtId="44" fontId="61" fillId="34" borderId="21" xfId="62" applyNumberFormat="1" applyFont="1" applyFill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/>
    </xf>
    <xf numFmtId="0" fontId="61" fillId="0" borderId="38" xfId="0" applyNumberFormat="1" applyFont="1" applyBorder="1" applyAlignment="1">
      <alignment horizontal="center" vertical="center" wrapText="1"/>
    </xf>
    <xf numFmtId="44" fontId="61" fillId="34" borderId="11" xfId="62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left" vertical="center"/>
    </xf>
    <xf numFmtId="44" fontId="61" fillId="34" borderId="48" xfId="62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vertical="center" wrapText="1"/>
    </xf>
    <xf numFmtId="0" fontId="65" fillId="0" borderId="11" xfId="0" applyFont="1" applyBorder="1" applyAlignment="1">
      <alignment/>
    </xf>
    <xf numFmtId="4" fontId="61" fillId="0" borderId="11" xfId="62" applyNumberFormat="1" applyFont="1" applyFill="1" applyBorder="1" applyAlignment="1" applyProtection="1">
      <alignment vertical="center"/>
      <protection/>
    </xf>
    <xf numFmtId="165" fontId="61" fillId="0" borderId="11" xfId="0" applyNumberFormat="1" applyFont="1" applyFill="1" applyBorder="1" applyAlignment="1">
      <alignment horizontal="left" vertical="center"/>
    </xf>
    <xf numFmtId="44" fontId="61" fillId="0" borderId="11" xfId="0" applyNumberFormat="1" applyFont="1" applyFill="1" applyBorder="1" applyAlignment="1">
      <alignment vertical="center" wrapText="1"/>
    </xf>
    <xf numFmtId="4" fontId="61" fillId="0" borderId="11" xfId="0" applyNumberFormat="1" applyFont="1" applyBorder="1" applyAlignment="1">
      <alignment vertical="center"/>
    </xf>
    <xf numFmtId="167" fontId="61" fillId="0" borderId="0" xfId="0" applyNumberFormat="1" applyFont="1" applyAlignment="1">
      <alignment/>
    </xf>
    <xf numFmtId="0" fontId="61" fillId="0" borderId="34" xfId="0" applyFont="1" applyBorder="1" applyAlignment="1">
      <alignment horizontal="center"/>
    </xf>
    <xf numFmtId="4" fontId="61" fillId="0" borderId="34" xfId="0" applyNumberFormat="1" applyFont="1" applyBorder="1" applyAlignment="1">
      <alignment vertical="center"/>
    </xf>
    <xf numFmtId="0" fontId="61" fillId="34" borderId="48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4" fontId="61" fillId="0" borderId="11" xfId="62" applyNumberFormat="1" applyFont="1" applyBorder="1" applyAlignment="1">
      <alignment vertical="center"/>
    </xf>
    <xf numFmtId="44" fontId="61" fillId="0" borderId="21" xfId="0" applyNumberFormat="1" applyFont="1" applyBorder="1" applyAlignment="1">
      <alignment horizontal="left" vertical="center"/>
    </xf>
    <xf numFmtId="4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/>
    </xf>
    <xf numFmtId="4" fontId="61" fillId="0" borderId="12" xfId="0" applyNumberFormat="1" applyFont="1" applyBorder="1" applyAlignment="1">
      <alignment/>
    </xf>
    <xf numFmtId="165" fontId="62" fillId="0" borderId="11" xfId="0" applyNumberFormat="1" applyFont="1" applyFill="1" applyBorder="1" applyAlignment="1">
      <alignment horizontal="right" vertical="center"/>
    </xf>
    <xf numFmtId="43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8" fontId="61" fillId="0" borderId="27" xfId="0" applyNumberFormat="1" applyFont="1" applyBorder="1" applyAlignment="1">
      <alignment/>
    </xf>
    <xf numFmtId="0" fontId="61" fillId="0" borderId="0" xfId="53" applyFont="1" applyAlignment="1">
      <alignment vertical="center"/>
      <protection/>
    </xf>
    <xf numFmtId="0" fontId="61" fillId="0" borderId="0" xfId="53" applyFont="1" applyAlignment="1">
      <alignment horizontal="center" vertical="center"/>
      <protection/>
    </xf>
    <xf numFmtId="4" fontId="61" fillId="0" borderId="0" xfId="53" applyNumberFormat="1" applyFont="1" applyAlignment="1">
      <alignment horizontal="right" vertical="center"/>
      <protection/>
    </xf>
    <xf numFmtId="0" fontId="62" fillId="33" borderId="49" xfId="53" applyFont="1" applyFill="1" applyBorder="1" applyAlignment="1">
      <alignment horizontal="center" vertical="center" wrapText="1"/>
      <protection/>
    </xf>
    <xf numFmtId="0" fontId="62" fillId="33" borderId="50" xfId="53" applyFont="1" applyFill="1" applyBorder="1" applyAlignment="1">
      <alignment horizontal="center" vertical="center" wrapText="1"/>
      <protection/>
    </xf>
    <xf numFmtId="0" fontId="62" fillId="33" borderId="51" xfId="53" applyFont="1" applyFill="1" applyBorder="1" applyAlignment="1">
      <alignment horizontal="center" vertical="center" wrapText="1"/>
      <protection/>
    </xf>
    <xf numFmtId="0" fontId="62" fillId="33" borderId="28" xfId="53" applyFont="1" applyFill="1" applyBorder="1" applyAlignment="1">
      <alignment horizontal="center" vertical="center" wrapText="1"/>
      <protection/>
    </xf>
    <xf numFmtId="0" fontId="62" fillId="33" borderId="38" xfId="53" applyFont="1" applyFill="1" applyBorder="1" applyAlignment="1">
      <alignment horizontal="center" vertical="center" wrapText="1"/>
      <protection/>
    </xf>
    <xf numFmtId="0" fontId="62" fillId="33" borderId="12" xfId="53" applyFont="1" applyFill="1" applyBorder="1" applyAlignment="1">
      <alignment horizontal="center" vertical="center" wrapText="1"/>
      <protection/>
    </xf>
    <xf numFmtId="0" fontId="62" fillId="33" borderId="24" xfId="53" applyFont="1" applyFill="1" applyBorder="1" applyAlignment="1">
      <alignment horizontal="center" vertical="center" wrapText="1"/>
      <protection/>
    </xf>
    <xf numFmtId="0" fontId="61" fillId="35" borderId="34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center"/>
    </xf>
    <xf numFmtId="0" fontId="61" fillId="35" borderId="35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52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49" fontId="61" fillId="34" borderId="49" xfId="0" applyNumberFormat="1" applyFont="1" applyFill="1" applyBorder="1" applyAlignment="1">
      <alignment horizontal="center" vertical="center"/>
    </xf>
    <xf numFmtId="0" fontId="61" fillId="34" borderId="49" xfId="0" applyFont="1" applyFill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/>
    </xf>
    <xf numFmtId="14" fontId="61" fillId="0" borderId="49" xfId="0" applyNumberFormat="1" applyFont="1" applyFill="1" applyBorder="1" applyAlignment="1">
      <alignment horizontal="center" vertical="center"/>
    </xf>
    <xf numFmtId="0" fontId="61" fillId="34" borderId="49" xfId="0" applyFont="1" applyFill="1" applyBorder="1" applyAlignment="1">
      <alignment vertical="center"/>
    </xf>
    <xf numFmtId="0" fontId="61" fillId="34" borderId="49" xfId="0" applyFont="1" applyFill="1" applyBorder="1" applyAlignment="1">
      <alignment horizontal="center" vertical="center" wrapText="1"/>
    </xf>
    <xf numFmtId="4" fontId="62" fillId="34" borderId="49" xfId="62" applyNumberFormat="1" applyFont="1" applyFill="1" applyBorder="1" applyAlignment="1">
      <alignment horizontal="right" vertical="center"/>
    </xf>
    <xf numFmtId="0" fontId="61" fillId="0" borderId="49" xfId="0" applyFont="1" applyBorder="1" applyAlignment="1">
      <alignment vertical="center"/>
    </xf>
    <xf numFmtId="14" fontId="61" fillId="34" borderId="49" xfId="0" applyNumberFormat="1" applyFont="1" applyFill="1" applyBorder="1" applyAlignment="1">
      <alignment horizontal="center" vertical="center" wrapText="1"/>
    </xf>
    <xf numFmtId="14" fontId="61" fillId="34" borderId="51" xfId="0" applyNumberFormat="1" applyFont="1" applyFill="1" applyBorder="1" applyAlignment="1">
      <alignment horizontal="center" vertical="center" wrapText="1"/>
    </xf>
    <xf numFmtId="0" fontId="61" fillId="0" borderId="37" xfId="53" applyFont="1" applyBorder="1" applyAlignment="1">
      <alignment vertical="center"/>
      <protection/>
    </xf>
    <xf numFmtId="0" fontId="61" fillId="0" borderId="0" xfId="53" applyFont="1" applyBorder="1" applyAlignment="1">
      <alignment vertical="center"/>
      <protection/>
    </xf>
    <xf numFmtId="0" fontId="61" fillId="0" borderId="0" xfId="53" applyFont="1" applyBorder="1" applyAlignment="1">
      <alignment horizontal="center" vertical="center"/>
      <protection/>
    </xf>
    <xf numFmtId="4" fontId="61" fillId="0" borderId="0" xfId="53" applyNumberFormat="1" applyFont="1" applyBorder="1" applyAlignment="1">
      <alignment horizontal="right" vertical="center"/>
      <protection/>
    </xf>
    <xf numFmtId="0" fontId="61" fillId="0" borderId="47" xfId="53" applyFont="1" applyBorder="1" applyAlignment="1">
      <alignment vertical="center"/>
      <protection/>
    </xf>
    <xf numFmtId="0" fontId="61" fillId="36" borderId="36" xfId="0" applyFont="1" applyFill="1" applyBorder="1" applyAlignment="1">
      <alignment horizontal="center" vertical="center"/>
    </xf>
    <xf numFmtId="0" fontId="61" fillId="36" borderId="36" xfId="0" applyFont="1" applyFill="1" applyBorder="1" applyAlignment="1">
      <alignment vertical="center"/>
    </xf>
    <xf numFmtId="0" fontId="61" fillId="36" borderId="26" xfId="0" applyFont="1" applyFill="1" applyBorder="1" applyAlignment="1">
      <alignment vertical="center"/>
    </xf>
    <xf numFmtId="0" fontId="61" fillId="37" borderId="0" xfId="0" applyFont="1" applyFill="1" applyAlignment="1">
      <alignment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vertical="center"/>
    </xf>
    <xf numFmtId="14" fontId="61" fillId="34" borderId="34" xfId="0" applyNumberFormat="1" applyFont="1" applyFill="1" applyBorder="1" applyAlignment="1">
      <alignment horizontal="center" vertical="center"/>
    </xf>
    <xf numFmtId="4" fontId="62" fillId="0" borderId="34" xfId="62" applyNumberFormat="1" applyFont="1" applyFill="1" applyBorder="1" applyAlignment="1">
      <alignment horizontal="right" vertical="center" wrapText="1"/>
    </xf>
    <xf numFmtId="0" fontId="61" fillId="0" borderId="34" xfId="0" applyFont="1" applyBorder="1" applyAlignment="1">
      <alignment vertical="center"/>
    </xf>
    <xf numFmtId="14" fontId="61" fillId="0" borderId="34" xfId="0" applyNumberFormat="1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14" fontId="61" fillId="34" borderId="11" xfId="0" applyNumberFormat="1" applyFont="1" applyFill="1" applyBorder="1" applyAlignment="1">
      <alignment horizontal="center" vertical="center"/>
    </xf>
    <xf numFmtId="4" fontId="62" fillId="0" borderId="11" xfId="62" applyNumberFormat="1" applyFont="1" applyFill="1" applyBorder="1" applyAlignment="1">
      <alignment horizontal="right" vertical="center" wrapText="1"/>
    </xf>
    <xf numFmtId="14" fontId="61" fillId="0" borderId="11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14" fontId="61" fillId="0" borderId="2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quotePrefix="1">
      <alignment horizontal="center" vertical="center" wrapText="1"/>
    </xf>
    <xf numFmtId="0" fontId="61" fillId="0" borderId="39" xfId="0" applyFont="1" applyFill="1" applyBorder="1" applyAlignment="1">
      <alignment vertical="center" wrapText="1"/>
    </xf>
    <xf numFmtId="4" fontId="62" fillId="0" borderId="39" xfId="62" applyNumberFormat="1" applyFont="1" applyFill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14" fontId="61" fillId="0" borderId="11" xfId="0" applyNumberFormat="1" applyFont="1" applyBorder="1" applyAlignment="1">
      <alignment horizontal="center" vertical="center" wrapText="1"/>
    </xf>
    <xf numFmtId="14" fontId="61" fillId="37" borderId="11" xfId="0" applyNumberFormat="1" applyFont="1" applyFill="1" applyBorder="1" applyAlignment="1">
      <alignment horizontal="center" vertical="center" wrapText="1"/>
    </xf>
    <xf numFmtId="0" fontId="61" fillId="39" borderId="0" xfId="0" applyFont="1" applyFill="1" applyAlignment="1">
      <alignment vertical="center"/>
    </xf>
    <xf numFmtId="0" fontId="61" fillId="35" borderId="36" xfId="0" applyFont="1" applyFill="1" applyBorder="1" applyAlignment="1">
      <alignment horizontal="center" vertical="center"/>
    </xf>
    <xf numFmtId="0" fontId="61" fillId="35" borderId="45" xfId="0" applyFont="1" applyFill="1" applyBorder="1" applyAlignment="1">
      <alignment vertical="center"/>
    </xf>
    <xf numFmtId="0" fontId="61" fillId="35" borderId="36" xfId="0" applyFont="1" applyFill="1" applyBorder="1" applyAlignment="1">
      <alignment vertical="center"/>
    </xf>
    <xf numFmtId="0" fontId="61" fillId="35" borderId="26" xfId="0" applyFont="1" applyFill="1" applyBorder="1" applyAlignment="1">
      <alignment vertical="center"/>
    </xf>
    <xf numFmtId="14" fontId="61" fillId="34" borderId="34" xfId="0" applyNumberFormat="1" applyFont="1" applyFill="1" applyBorder="1" applyAlignment="1">
      <alignment horizontal="center" vertical="center" wrapText="1"/>
    </xf>
    <xf numFmtId="14" fontId="61" fillId="34" borderId="35" xfId="0" applyNumberFormat="1" applyFont="1" applyFill="1" applyBorder="1" applyAlignment="1">
      <alignment horizontal="center" vertical="center" wrapText="1"/>
    </xf>
    <xf numFmtId="0" fontId="61" fillId="40" borderId="46" xfId="53" applyFont="1" applyFill="1" applyBorder="1" applyAlignment="1">
      <alignment vertical="center"/>
      <protection/>
    </xf>
    <xf numFmtId="0" fontId="61" fillId="40" borderId="27" xfId="53" applyFont="1" applyFill="1" applyBorder="1" applyAlignment="1">
      <alignment vertical="center"/>
      <protection/>
    </xf>
    <xf numFmtId="0" fontId="61" fillId="37" borderId="0" xfId="53" applyFont="1" applyFill="1" applyAlignment="1">
      <alignment vertical="center"/>
      <protection/>
    </xf>
    <xf numFmtId="0" fontId="62" fillId="0" borderId="33" xfId="53" applyFont="1" applyFill="1" applyBorder="1" applyAlignment="1">
      <alignment horizontal="center" vertical="center"/>
      <protection/>
    </xf>
    <xf numFmtId="0" fontId="61" fillId="0" borderId="34" xfId="53" applyFont="1" applyFill="1" applyBorder="1" applyAlignment="1">
      <alignment horizontal="center" vertical="center" wrapText="1"/>
      <protection/>
    </xf>
    <xf numFmtId="0" fontId="62" fillId="0" borderId="34" xfId="53" applyFont="1" applyFill="1" applyBorder="1" applyAlignment="1">
      <alignment horizontal="center" vertical="center" wrapText="1"/>
      <protection/>
    </xf>
    <xf numFmtId="0" fontId="61" fillId="0" borderId="34" xfId="53" applyFont="1" applyFill="1" applyBorder="1" applyAlignment="1">
      <alignment horizontal="center" vertical="center"/>
      <protection/>
    </xf>
    <xf numFmtId="0" fontId="61" fillId="0" borderId="34" xfId="53" applyFont="1" applyFill="1" applyBorder="1" applyAlignment="1">
      <alignment vertical="center"/>
      <protection/>
    </xf>
    <xf numFmtId="4" fontId="62" fillId="0" borderId="34" xfId="68" applyNumberFormat="1" applyFont="1" applyFill="1" applyBorder="1" applyAlignment="1" applyProtection="1">
      <alignment horizontal="right" vertical="center" wrapText="1"/>
      <protection/>
    </xf>
    <xf numFmtId="0" fontId="61" fillId="0" borderId="34" xfId="53" applyFont="1" applyBorder="1" applyAlignment="1">
      <alignment vertical="center"/>
      <protection/>
    </xf>
    <xf numFmtId="0" fontId="61" fillId="0" borderId="11" xfId="53" applyFont="1" applyFill="1" applyBorder="1" applyAlignment="1">
      <alignment horizontal="center" vertical="center" wrapText="1"/>
      <protection/>
    </xf>
    <xf numFmtId="0" fontId="62" fillId="0" borderId="11" xfId="53" applyFont="1" applyFill="1" applyBorder="1" applyAlignment="1">
      <alignment horizontal="center" vertical="center" wrapText="1"/>
      <protection/>
    </xf>
    <xf numFmtId="0" fontId="61" fillId="0" borderId="11" xfId="53" applyFont="1" applyFill="1" applyBorder="1" applyAlignment="1">
      <alignment horizontal="center" vertical="center"/>
      <protection/>
    </xf>
    <xf numFmtId="169" fontId="61" fillId="0" borderId="11" xfId="53" applyNumberFormat="1" applyFont="1" applyFill="1" applyBorder="1" applyAlignment="1">
      <alignment horizontal="center" vertical="center"/>
      <protection/>
    </xf>
    <xf numFmtId="0" fontId="61" fillId="0" borderId="11" xfId="53" applyFont="1" applyFill="1" applyBorder="1" applyAlignment="1">
      <alignment vertical="center"/>
      <protection/>
    </xf>
    <xf numFmtId="4" fontId="62" fillId="0" borderId="11" xfId="68" applyNumberFormat="1" applyFont="1" applyFill="1" applyBorder="1" applyAlignment="1" applyProtection="1">
      <alignment horizontal="right" vertical="center" wrapText="1"/>
      <protection/>
    </xf>
    <xf numFmtId="14" fontId="61" fillId="34" borderId="11" xfId="0" applyNumberFormat="1" applyFont="1" applyFill="1" applyBorder="1" applyAlignment="1">
      <alignment horizontal="center" vertical="center" wrapText="1"/>
    </xf>
    <xf numFmtId="0" fontId="61" fillId="0" borderId="21" xfId="53" applyFont="1" applyFill="1" applyBorder="1" applyAlignment="1">
      <alignment horizontal="center" vertical="center"/>
      <protection/>
    </xf>
    <xf numFmtId="0" fontId="61" fillId="0" borderId="0" xfId="53" applyFont="1" applyFill="1" applyAlignment="1">
      <alignment vertical="center"/>
      <protection/>
    </xf>
    <xf numFmtId="0" fontId="61" fillId="0" borderId="11" xfId="53" applyFont="1" applyBorder="1" applyAlignment="1">
      <alignment vertical="center"/>
      <protection/>
    </xf>
    <xf numFmtId="14" fontId="61" fillId="34" borderId="21" xfId="0" applyNumberFormat="1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vertical="center"/>
    </xf>
    <xf numFmtId="0" fontId="62" fillId="36" borderId="53" xfId="0" applyFont="1" applyFill="1" applyBorder="1" applyAlignment="1">
      <alignment vertical="center"/>
    </xf>
    <xf numFmtId="49" fontId="61" fillId="36" borderId="45" xfId="0" applyNumberFormat="1" applyFont="1" applyFill="1" applyBorder="1" applyAlignment="1">
      <alignment vertical="center"/>
    </xf>
    <xf numFmtId="49" fontId="61" fillId="36" borderId="46" xfId="0" applyNumberFormat="1" applyFont="1" applyFill="1" applyBorder="1" applyAlignment="1">
      <alignment vertical="center"/>
    </xf>
    <xf numFmtId="49" fontId="61" fillId="36" borderId="46" xfId="0" applyNumberFormat="1" applyFont="1" applyFill="1" applyBorder="1" applyAlignment="1">
      <alignment horizontal="center" vertical="center"/>
    </xf>
    <xf numFmtId="4" fontId="61" fillId="36" borderId="46" xfId="0" applyNumberFormat="1" applyFont="1" applyFill="1" applyBorder="1" applyAlignment="1">
      <alignment horizontal="right" vertical="center"/>
    </xf>
    <xf numFmtId="49" fontId="61" fillId="36" borderId="27" xfId="0" applyNumberFormat="1" applyFont="1" applyFill="1" applyBorder="1" applyAlignment="1">
      <alignment vertical="center"/>
    </xf>
    <xf numFmtId="0" fontId="62" fillId="0" borderId="34" xfId="0" applyFont="1" applyBorder="1" applyAlignment="1">
      <alignment vertical="center"/>
    </xf>
    <xf numFmtId="4" fontId="62" fillId="0" borderId="34" xfId="0" applyNumberFormat="1" applyFont="1" applyBorder="1" applyAlignment="1">
      <alignment horizontal="right" vertical="center"/>
    </xf>
    <xf numFmtId="0" fontId="61" fillId="36" borderId="45" xfId="0" applyFont="1" applyFill="1" applyBorder="1" applyAlignment="1">
      <alignment vertical="center"/>
    </xf>
    <xf numFmtId="0" fontId="61" fillId="0" borderId="34" xfId="0" applyFont="1" applyBorder="1" applyAlignment="1">
      <alignment horizontal="center" vertical="center"/>
    </xf>
    <xf numFmtId="14" fontId="61" fillId="0" borderId="34" xfId="0" applyNumberFormat="1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49" fontId="61" fillId="0" borderId="34" xfId="53" applyNumberFormat="1" applyFont="1" applyBorder="1" applyAlignment="1">
      <alignment horizontal="center" vertical="center" wrapText="1"/>
      <protection/>
    </xf>
    <xf numFmtId="0" fontId="61" fillId="0" borderId="34" xfId="53" applyFont="1" applyBorder="1" applyAlignment="1">
      <alignment horizontal="center" vertical="center"/>
      <protection/>
    </xf>
    <xf numFmtId="0" fontId="62" fillId="0" borderId="34" xfId="53" applyFont="1" applyFill="1" applyBorder="1" applyAlignment="1">
      <alignment horizontal="center" vertical="center"/>
      <protection/>
    </xf>
    <xf numFmtId="0" fontId="61" fillId="0" borderId="34" xfId="0" applyFont="1" applyBorder="1" applyAlignment="1">
      <alignment horizontal="center" vertical="center" wrapText="1"/>
    </xf>
    <xf numFmtId="0" fontId="62" fillId="0" borderId="33" xfId="0" applyFont="1" applyBorder="1" applyAlignment="1">
      <alignment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1" fillId="0" borderId="54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1" fillId="0" borderId="54" xfId="0" applyFont="1" applyBorder="1" applyAlignment="1">
      <alignment vertical="center"/>
    </xf>
    <xf numFmtId="4" fontId="62" fillId="0" borderId="54" xfId="0" applyNumberFormat="1" applyFont="1" applyBorder="1" applyAlignment="1">
      <alignment horizontal="right" vertical="center"/>
    </xf>
    <xf numFmtId="14" fontId="61" fillId="34" borderId="54" xfId="0" applyNumberFormat="1" applyFont="1" applyFill="1" applyBorder="1" applyAlignment="1">
      <alignment horizontal="center" vertical="center" wrapText="1"/>
    </xf>
    <xf numFmtId="14" fontId="61" fillId="34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65" fillId="41" borderId="37" xfId="0" applyFont="1" applyFill="1" applyBorder="1" applyAlignment="1">
      <alignment vertical="top" wrapText="1"/>
    </xf>
    <xf numFmtId="0" fontId="65" fillId="41" borderId="0" xfId="0" applyFont="1" applyFill="1" applyBorder="1" applyAlignment="1">
      <alignment vertical="top" wrapText="1"/>
    </xf>
    <xf numFmtId="0" fontId="66" fillId="41" borderId="0" xfId="0" applyFont="1" applyFill="1" applyBorder="1" applyAlignment="1">
      <alignment horizontal="center" vertical="center" wrapText="1"/>
    </xf>
    <xf numFmtId="1" fontId="66" fillId="41" borderId="0" xfId="0" applyNumberFormat="1" applyFont="1" applyFill="1" applyBorder="1" applyAlignment="1">
      <alignment horizontal="right" vertical="center" wrapText="1"/>
    </xf>
    <xf numFmtId="164" fontId="66" fillId="41" borderId="0" xfId="68" applyNumberFormat="1" applyFont="1" applyFill="1" applyBorder="1" applyAlignment="1">
      <alignment vertical="center" wrapText="1"/>
    </xf>
    <xf numFmtId="2" fontId="66" fillId="41" borderId="0" xfId="68" applyNumberFormat="1" applyFont="1" applyFill="1" applyBorder="1" applyAlignment="1">
      <alignment vertical="center" wrapText="1"/>
    </xf>
    <xf numFmtId="0" fontId="65" fillId="41" borderId="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top" wrapText="1"/>
    </xf>
    <xf numFmtId="0" fontId="65" fillId="34" borderId="11" xfId="0" applyFont="1" applyFill="1" applyBorder="1" applyAlignment="1">
      <alignment horizontal="center" vertical="center" wrapText="1"/>
    </xf>
    <xf numFmtId="1" fontId="65" fillId="34" borderId="11" xfId="0" applyNumberFormat="1" applyFont="1" applyFill="1" applyBorder="1" applyAlignment="1">
      <alignment horizontal="center" vertical="center" wrapText="1"/>
    </xf>
    <xf numFmtId="164" fontId="66" fillId="34" borderId="11" xfId="68" applyNumberFormat="1" applyFont="1" applyFill="1" applyBorder="1" applyAlignment="1">
      <alignment vertical="center" wrapText="1"/>
    </xf>
    <xf numFmtId="2" fontId="65" fillId="34" borderId="11" xfId="68" applyNumberFormat="1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0" fontId="65" fillId="34" borderId="0" xfId="0" applyFont="1" applyFill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164" fontId="66" fillId="0" borderId="11" xfId="68" applyNumberFormat="1" applyFont="1" applyFill="1" applyBorder="1" applyAlignment="1">
      <alignment vertical="center" wrapText="1"/>
    </xf>
    <xf numFmtId="4" fontId="65" fillId="0" borderId="11" xfId="68" applyNumberFormat="1" applyFont="1" applyFill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1" fontId="65" fillId="0" borderId="12" xfId="0" applyNumberFormat="1" applyFont="1" applyBorder="1" applyAlignment="1">
      <alignment horizontal="center" vertical="center" wrapText="1"/>
    </xf>
    <xf numFmtId="164" fontId="66" fillId="0" borderId="12" xfId="68" applyNumberFormat="1" applyFont="1" applyFill="1" applyBorder="1" applyAlignment="1">
      <alignment vertical="center" wrapText="1"/>
    </xf>
    <xf numFmtId="4" fontId="65" fillId="0" borderId="12" xfId="68" applyNumberFormat="1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164" fontId="66" fillId="35" borderId="46" xfId="68" applyNumberFormat="1" applyFont="1" applyFill="1" applyBorder="1" applyAlignment="1">
      <alignment vertical="center" wrapText="1"/>
    </xf>
    <xf numFmtId="0" fontId="65" fillId="35" borderId="46" xfId="0" applyFont="1" applyFill="1" applyBorder="1" applyAlignment="1">
      <alignment horizontal="center" vertical="center" wrapText="1"/>
    </xf>
    <xf numFmtId="0" fontId="65" fillId="35" borderId="27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14" fillId="0" borderId="55" xfId="0" applyFont="1" applyFill="1" applyBorder="1" applyAlignment="1">
      <alignment horizontal="center" wrapText="1"/>
    </xf>
    <xf numFmtId="164" fontId="14" fillId="0" borderId="55" xfId="0" applyNumberFormat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left" wrapText="1"/>
    </xf>
    <xf numFmtId="14" fontId="15" fillId="0" borderId="56" xfId="0" applyNumberFormat="1" applyFont="1" applyFill="1" applyBorder="1" applyAlignment="1">
      <alignment horizontal="left" wrapText="1"/>
    </xf>
    <xf numFmtId="164" fontId="15" fillId="0" borderId="56" xfId="0" applyNumberFormat="1" applyFont="1" applyFill="1" applyBorder="1" applyAlignment="1">
      <alignment horizontal="right" wrapText="1"/>
    </xf>
    <xf numFmtId="0" fontId="15" fillId="0" borderId="56" xfId="0" applyFont="1" applyFill="1" applyBorder="1" applyAlignment="1">
      <alignment horizontal="right" wrapText="1"/>
    </xf>
    <xf numFmtId="0" fontId="15" fillId="0" borderId="57" xfId="0" applyFont="1" applyFill="1" applyBorder="1" applyAlignment="1">
      <alignment horizontal="center" wrapText="1"/>
    </xf>
    <xf numFmtId="164" fontId="15" fillId="0" borderId="58" xfId="0" applyNumberFormat="1" applyFont="1" applyFill="1" applyBorder="1" applyAlignment="1">
      <alignment horizontal="left" wrapText="1"/>
    </xf>
    <xf numFmtId="164" fontId="15" fillId="0" borderId="58" xfId="0" applyNumberFormat="1" applyFont="1" applyFill="1" applyBorder="1" applyAlignment="1">
      <alignment horizontal="right" wrapText="1"/>
    </xf>
    <xf numFmtId="0" fontId="15" fillId="0" borderId="58" xfId="0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15" fillId="0" borderId="0" xfId="53" applyFont="1" applyAlignment="1">
      <alignment vertical="center"/>
      <protection/>
    </xf>
    <xf numFmtId="3" fontId="15" fillId="0" borderId="49" xfId="0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vertical="center"/>
      <protection/>
    </xf>
    <xf numFmtId="0" fontId="15" fillId="34" borderId="3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1" fontId="15" fillId="34" borderId="11" xfId="0" applyNumberFormat="1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53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49" fontId="15" fillId="36" borderId="46" xfId="0" applyNumberFormat="1" applyFont="1" applyFill="1" applyBorder="1" applyAlignment="1">
      <alignment vertical="center"/>
    </xf>
    <xf numFmtId="3" fontId="15" fillId="34" borderId="34" xfId="0" applyNumberFormat="1" applyFont="1" applyFill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3" fontId="15" fillId="34" borderId="34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24" xfId="0" applyFont="1" applyFill="1" applyBorder="1" applyAlignment="1">
      <alignment horizontal="center" vertical="center" wrapText="1"/>
    </xf>
    <xf numFmtId="0" fontId="62" fillId="33" borderId="59" xfId="0" applyFont="1" applyFill="1" applyBorder="1" applyAlignment="1">
      <alignment horizontal="left" vertical="center"/>
    </xf>
    <xf numFmtId="0" fontId="62" fillId="33" borderId="60" xfId="0" applyFont="1" applyFill="1" applyBorder="1" applyAlignment="1">
      <alignment horizontal="left" vertical="center"/>
    </xf>
    <xf numFmtId="0" fontId="62" fillId="33" borderId="61" xfId="0" applyFont="1" applyFill="1" applyBorder="1" applyAlignment="1">
      <alignment horizontal="left" vertical="center"/>
    </xf>
    <xf numFmtId="0" fontId="62" fillId="33" borderId="38" xfId="0" applyFont="1" applyFill="1" applyBorder="1" applyAlignment="1">
      <alignment horizontal="left" vertical="center"/>
    </xf>
    <xf numFmtId="0" fontId="62" fillId="33" borderId="62" xfId="0" applyFont="1" applyFill="1" applyBorder="1" applyAlignment="1">
      <alignment horizontal="left" vertical="center"/>
    </xf>
    <xf numFmtId="0" fontId="62" fillId="33" borderId="28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vertical="center"/>
    </xf>
    <xf numFmtId="0" fontId="61" fillId="0" borderId="42" xfId="0" applyNumberFormat="1" applyFont="1" applyBorder="1" applyAlignment="1">
      <alignment horizontal="left" vertical="center" wrapText="1"/>
    </xf>
    <xf numFmtId="0" fontId="61" fillId="0" borderId="35" xfId="0" applyNumberFormat="1" applyFont="1" applyBorder="1" applyAlignment="1">
      <alignment horizontal="left" vertical="center" wrapText="1"/>
    </xf>
    <xf numFmtId="1" fontId="69" fillId="33" borderId="29" xfId="0" applyNumberFormat="1" applyFont="1" applyFill="1" applyBorder="1" applyAlignment="1">
      <alignment horizontal="center" vertical="center"/>
    </xf>
    <xf numFmtId="1" fontId="69" fillId="33" borderId="22" xfId="0" applyNumberFormat="1" applyFont="1" applyFill="1" applyBorder="1" applyAlignment="1">
      <alignment horizontal="center" vertical="center"/>
    </xf>
    <xf numFmtId="1" fontId="69" fillId="33" borderId="48" xfId="0" applyNumberFormat="1" applyFont="1" applyFill="1" applyBorder="1" applyAlignment="1">
      <alignment horizontal="center" vertical="center"/>
    </xf>
    <xf numFmtId="0" fontId="62" fillId="0" borderId="31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4" fontId="62" fillId="0" borderId="31" xfId="0" applyNumberFormat="1" applyFont="1" applyBorder="1" applyAlignment="1">
      <alignment horizontal="center"/>
    </xf>
    <xf numFmtId="4" fontId="62" fillId="0" borderId="27" xfId="0" applyNumberFormat="1" applyFont="1" applyBorder="1" applyAlignment="1">
      <alignment horizontal="center"/>
    </xf>
    <xf numFmtId="0" fontId="62" fillId="34" borderId="63" xfId="0" applyFont="1" applyFill="1" applyBorder="1" applyAlignment="1">
      <alignment horizontal="center" vertical="center" wrapText="1"/>
    </xf>
    <xf numFmtId="0" fontId="62" fillId="34" borderId="64" xfId="0" applyFont="1" applyFill="1" applyBorder="1" applyAlignment="1">
      <alignment horizontal="center" vertical="center" wrapText="1"/>
    </xf>
    <xf numFmtId="0" fontId="62" fillId="34" borderId="65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8" fontId="61" fillId="0" borderId="11" xfId="0" applyNumberFormat="1" applyFont="1" applyFill="1" applyBorder="1" applyAlignment="1">
      <alignment horizontal="right" vertical="center" wrapText="1"/>
    </xf>
    <xf numFmtId="0" fontId="62" fillId="34" borderId="61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 wrapText="1"/>
    </xf>
    <xf numFmtId="44" fontId="62" fillId="38" borderId="29" xfId="64" applyNumberFormat="1" applyFont="1" applyFill="1" applyBorder="1" applyAlignment="1">
      <alignment horizontal="center" vertical="center"/>
    </xf>
    <xf numFmtId="44" fontId="62" fillId="38" borderId="22" xfId="64" applyNumberFormat="1" applyFont="1" applyFill="1" applyBorder="1" applyAlignment="1">
      <alignment horizontal="center" vertical="center"/>
    </xf>
    <xf numFmtId="44" fontId="62" fillId="38" borderId="43" xfId="64" applyNumberFormat="1" applyFont="1" applyFill="1" applyBorder="1" applyAlignment="1">
      <alignment horizontal="center" vertical="center"/>
    </xf>
    <xf numFmtId="0" fontId="70" fillId="0" borderId="29" xfId="54" applyFont="1" applyFill="1" applyBorder="1" applyAlignment="1">
      <alignment horizontal="left" vertical="center" wrapText="1"/>
      <protection/>
    </xf>
    <xf numFmtId="0" fontId="70" fillId="0" borderId="22" xfId="54" applyFont="1" applyFill="1" applyBorder="1" applyAlignment="1">
      <alignment horizontal="left" vertical="center" wrapText="1"/>
      <protection/>
    </xf>
    <xf numFmtId="0" fontId="70" fillId="0" borderId="43" xfId="54" applyFont="1" applyFill="1" applyBorder="1" applyAlignment="1">
      <alignment horizontal="left" vertical="center" wrapText="1"/>
      <protection/>
    </xf>
    <xf numFmtId="44" fontId="62" fillId="33" borderId="10" xfId="64" applyNumberFormat="1" applyFont="1" applyFill="1" applyBorder="1" applyAlignment="1">
      <alignment horizontal="center" vertical="center"/>
    </xf>
    <xf numFmtId="44" fontId="62" fillId="33" borderId="11" xfId="64" applyNumberFormat="1" applyFont="1" applyFill="1" applyBorder="1" applyAlignment="1">
      <alignment horizontal="center" vertical="center"/>
    </xf>
    <xf numFmtId="0" fontId="62" fillId="38" borderId="29" xfId="0" applyFont="1" applyFill="1" applyBorder="1" applyAlignment="1">
      <alignment horizontal="left" vertical="center" wrapText="1"/>
    </xf>
    <xf numFmtId="0" fontId="62" fillId="38" borderId="22" xfId="0" applyFont="1" applyFill="1" applyBorder="1" applyAlignment="1">
      <alignment horizontal="left" vertical="center" wrapText="1"/>
    </xf>
    <xf numFmtId="0" fontId="62" fillId="38" borderId="43" xfId="0" applyFont="1" applyFill="1" applyBorder="1" applyAlignment="1">
      <alignment horizontal="left" vertical="center" wrapText="1"/>
    </xf>
    <xf numFmtId="0" fontId="62" fillId="38" borderId="22" xfId="0" applyFont="1" applyFill="1" applyBorder="1" applyAlignment="1">
      <alignment horizontal="left" vertical="center"/>
    </xf>
    <xf numFmtId="0" fontId="62" fillId="35" borderId="31" xfId="0" applyFont="1" applyFill="1" applyBorder="1" applyAlignment="1">
      <alignment horizontal="left" vertical="center" wrapText="1"/>
    </xf>
    <xf numFmtId="0" fontId="63" fillId="0" borderId="46" xfId="0" applyFont="1" applyBorder="1" applyAlignment="1">
      <alignment/>
    </xf>
    <xf numFmtId="0" fontId="63" fillId="0" borderId="27" xfId="0" applyFont="1" applyBorder="1" applyAlignment="1">
      <alignment/>
    </xf>
    <xf numFmtId="0" fontId="62" fillId="38" borderId="20" xfId="0" applyFont="1" applyFill="1" applyBorder="1" applyAlignment="1">
      <alignment horizontal="left" vertical="center" wrapText="1"/>
    </xf>
    <xf numFmtId="0" fontId="62" fillId="38" borderId="48" xfId="0" applyFont="1" applyFill="1" applyBorder="1" applyAlignment="1">
      <alignment horizontal="left" vertical="center" wrapText="1"/>
    </xf>
    <xf numFmtId="0" fontId="62" fillId="38" borderId="20" xfId="0" applyFont="1" applyFill="1" applyBorder="1" applyAlignment="1">
      <alignment horizontal="left" vertical="top" wrapText="1"/>
    </xf>
    <xf numFmtId="0" fontId="62" fillId="38" borderId="22" xfId="0" applyFont="1" applyFill="1" applyBorder="1" applyAlignment="1">
      <alignment horizontal="left" vertical="top" wrapText="1"/>
    </xf>
    <xf numFmtId="0" fontId="62" fillId="38" borderId="48" xfId="0" applyFont="1" applyFill="1" applyBorder="1" applyAlignment="1">
      <alignment horizontal="left" vertical="top" wrapText="1"/>
    </xf>
    <xf numFmtId="0" fontId="9" fillId="33" borderId="67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68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center" vertical="center" wrapText="1"/>
    </xf>
    <xf numFmtId="44" fontId="9" fillId="33" borderId="68" xfId="0" applyNumberFormat="1" applyFont="1" applyFill="1" applyBorder="1" applyAlignment="1">
      <alignment horizontal="center" vertical="center" wrapText="1"/>
    </xf>
    <xf numFmtId="44" fontId="9" fillId="33" borderId="49" xfId="0" applyNumberFormat="1" applyFont="1" applyFill="1" applyBorder="1" applyAlignment="1">
      <alignment horizontal="center" vertical="center" wrapText="1"/>
    </xf>
    <xf numFmtId="44" fontId="9" fillId="33" borderId="69" xfId="0" applyNumberFormat="1" applyFont="1" applyFill="1" applyBorder="1" applyAlignment="1">
      <alignment horizontal="center" vertical="center" wrapText="1"/>
    </xf>
    <xf numFmtId="44" fontId="9" fillId="33" borderId="51" xfId="0" applyNumberFormat="1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/>
    </xf>
    <xf numFmtId="0" fontId="62" fillId="35" borderId="25" xfId="0" applyFont="1" applyFill="1" applyBorder="1" applyAlignment="1">
      <alignment horizontal="left" vertical="center"/>
    </xf>
    <xf numFmtId="0" fontId="61" fillId="35" borderId="36" xfId="0" applyFont="1" applyFill="1" applyBorder="1" applyAlignment="1">
      <alignment horizontal="left" vertical="center"/>
    </xf>
    <xf numFmtId="0" fontId="61" fillId="35" borderId="36" xfId="0" applyFont="1" applyFill="1" applyBorder="1" applyAlignment="1">
      <alignment vertical="center"/>
    </xf>
    <xf numFmtId="0" fontId="62" fillId="35" borderId="33" xfId="0" applyFont="1" applyFill="1" applyBorder="1" applyAlignment="1">
      <alignment horizontal="left" vertical="center"/>
    </xf>
    <xf numFmtId="0" fontId="61" fillId="35" borderId="34" xfId="0" applyFont="1" applyFill="1" applyBorder="1" applyAlignment="1">
      <alignment horizontal="left" vertical="center"/>
    </xf>
    <xf numFmtId="0" fontId="61" fillId="35" borderId="34" xfId="0" applyFont="1" applyFill="1" applyBorder="1" applyAlignment="1">
      <alignment vertical="center"/>
    </xf>
    <xf numFmtId="0" fontId="62" fillId="36" borderId="25" xfId="0" applyFont="1" applyFill="1" applyBorder="1" applyAlignment="1">
      <alignment horizontal="left" vertical="center"/>
    </xf>
    <xf numFmtId="0" fontId="61" fillId="36" borderId="36" xfId="0" applyFont="1" applyFill="1" applyBorder="1" applyAlignment="1">
      <alignment horizontal="left" vertical="center"/>
    </xf>
    <xf numFmtId="0" fontId="61" fillId="36" borderId="36" xfId="0" applyFont="1" applyFill="1" applyBorder="1" applyAlignment="1">
      <alignment vertical="center"/>
    </xf>
    <xf numFmtId="0" fontId="62" fillId="42" borderId="31" xfId="53" applyFont="1" applyFill="1" applyBorder="1" applyAlignment="1">
      <alignment horizontal="left" vertical="center"/>
      <protection/>
    </xf>
    <xf numFmtId="0" fontId="62" fillId="42" borderId="71" xfId="53" applyFont="1" applyFill="1" applyBorder="1" applyAlignment="1">
      <alignment horizontal="left" vertical="center"/>
      <protection/>
    </xf>
    <xf numFmtId="0" fontId="62" fillId="33" borderId="72" xfId="53" applyFont="1" applyFill="1" applyBorder="1" applyAlignment="1">
      <alignment horizontal="center" vertical="center" wrapText="1"/>
      <protection/>
    </xf>
    <xf numFmtId="0" fontId="62" fillId="33" borderId="73" xfId="53" applyFont="1" applyFill="1" applyBorder="1" applyAlignment="1">
      <alignment horizontal="center" vertical="center" wrapText="1"/>
      <protection/>
    </xf>
    <xf numFmtId="0" fontId="62" fillId="33" borderId="13" xfId="53" applyFont="1" applyFill="1" applyBorder="1" applyAlignment="1">
      <alignment horizontal="center" vertical="center" wrapText="1"/>
      <protection/>
    </xf>
    <xf numFmtId="0" fontId="62" fillId="33" borderId="16" xfId="53" applyFont="1" applyFill="1" applyBorder="1" applyAlignment="1">
      <alignment horizontal="center" vertical="center" wrapText="1"/>
      <protection/>
    </xf>
    <xf numFmtId="0" fontId="62" fillId="33" borderId="74" xfId="53" applyFont="1" applyFill="1" applyBorder="1" applyAlignment="1">
      <alignment horizontal="center" vertical="center" wrapText="1"/>
      <protection/>
    </xf>
    <xf numFmtId="0" fontId="62" fillId="33" borderId="39" xfId="53" applyFont="1" applyFill="1" applyBorder="1" applyAlignment="1">
      <alignment horizontal="center" vertical="center" wrapText="1"/>
      <protection/>
    </xf>
    <xf numFmtId="0" fontId="62" fillId="33" borderId="54" xfId="53" applyFont="1" applyFill="1" applyBorder="1" applyAlignment="1">
      <alignment horizontal="center" vertical="center" wrapText="1"/>
      <protection/>
    </xf>
    <xf numFmtId="0" fontId="62" fillId="33" borderId="74" xfId="53" applyFont="1" applyFill="1" applyBorder="1" applyAlignment="1">
      <alignment vertical="center" wrapText="1"/>
      <protection/>
    </xf>
    <xf numFmtId="0" fontId="62" fillId="33" borderId="39" xfId="53" applyFont="1" applyFill="1" applyBorder="1" applyAlignment="1">
      <alignment vertical="center" wrapText="1"/>
      <protection/>
    </xf>
    <xf numFmtId="0" fontId="62" fillId="33" borderId="54" xfId="53" applyFont="1" applyFill="1" applyBorder="1" applyAlignment="1">
      <alignment vertical="center" wrapText="1"/>
      <protection/>
    </xf>
    <xf numFmtId="0" fontId="14" fillId="33" borderId="74" xfId="53" applyFont="1" applyFill="1" applyBorder="1" applyAlignment="1">
      <alignment horizontal="center" vertical="center" wrapText="1"/>
      <protection/>
    </xf>
    <xf numFmtId="0" fontId="14" fillId="33" borderId="39" xfId="53" applyFont="1" applyFill="1" applyBorder="1" applyAlignment="1">
      <alignment horizontal="center" vertical="center" wrapText="1"/>
      <protection/>
    </xf>
    <xf numFmtId="0" fontId="14" fillId="33" borderId="54" xfId="53" applyFont="1" applyFill="1" applyBorder="1" applyAlignment="1">
      <alignment horizontal="center" vertical="center" wrapText="1"/>
      <protection/>
    </xf>
    <xf numFmtId="0" fontId="62" fillId="33" borderId="75" xfId="53" applyFont="1" applyFill="1" applyBorder="1" applyAlignment="1">
      <alignment horizontal="center" vertical="center" wrapText="1"/>
      <protection/>
    </xf>
    <xf numFmtId="0" fontId="62" fillId="33" borderId="44" xfId="53" applyFont="1" applyFill="1" applyBorder="1" applyAlignment="1">
      <alignment horizontal="center" vertical="center" wrapText="1"/>
      <protection/>
    </xf>
    <xf numFmtId="0" fontId="62" fillId="33" borderId="14" xfId="53" applyFont="1" applyFill="1" applyBorder="1" applyAlignment="1">
      <alignment horizontal="center" vertical="center" wrapText="1"/>
      <protection/>
    </xf>
    <xf numFmtId="4" fontId="62" fillId="33" borderId="74" xfId="53" applyNumberFormat="1" applyFont="1" applyFill="1" applyBorder="1" applyAlignment="1">
      <alignment horizontal="right" vertical="center" wrapText="1"/>
      <protection/>
    </xf>
    <xf numFmtId="4" fontId="62" fillId="33" borderId="39" xfId="53" applyNumberFormat="1" applyFont="1" applyFill="1" applyBorder="1" applyAlignment="1">
      <alignment horizontal="right" vertical="center" wrapText="1"/>
      <protection/>
    </xf>
    <xf numFmtId="4" fontId="62" fillId="33" borderId="54" xfId="53" applyNumberFormat="1" applyFont="1" applyFill="1" applyBorder="1" applyAlignment="1">
      <alignment horizontal="right" vertical="center" wrapText="1"/>
      <protection/>
    </xf>
    <xf numFmtId="0" fontId="61" fillId="0" borderId="0" xfId="53" applyFont="1" applyAlignment="1">
      <alignment horizontal="center" vertical="center"/>
      <protection/>
    </xf>
    <xf numFmtId="0" fontId="62" fillId="0" borderId="70" xfId="53" applyFont="1" applyBorder="1" applyAlignment="1">
      <alignment horizontal="center" vertical="center"/>
      <protection/>
    </xf>
    <xf numFmtId="0" fontId="62" fillId="33" borderId="61" xfId="53" applyFont="1" applyFill="1" applyBorder="1" applyAlignment="1">
      <alignment horizontal="center" vertical="center" wrapText="1"/>
      <protection/>
    </xf>
    <xf numFmtId="0" fontId="62" fillId="33" borderId="40" xfId="53" applyFont="1" applyFill="1" applyBorder="1" applyAlignment="1">
      <alignment horizontal="center" vertical="center" wrapText="1"/>
      <protection/>
    </xf>
    <xf numFmtId="0" fontId="62" fillId="33" borderId="60" xfId="53" applyFont="1" applyFill="1" applyBorder="1" applyAlignment="1">
      <alignment horizontal="center" vertical="center" wrapText="1"/>
      <protection/>
    </xf>
    <xf numFmtId="0" fontId="62" fillId="33" borderId="19" xfId="53" applyFont="1" applyFill="1" applyBorder="1" applyAlignment="1">
      <alignment horizontal="center" vertical="center" wrapText="1"/>
      <protection/>
    </xf>
    <xf numFmtId="0" fontId="66" fillId="43" borderId="62" xfId="0" applyFont="1" applyFill="1" applyBorder="1" applyAlignment="1">
      <alignment horizontal="center" vertical="center" wrapText="1"/>
    </xf>
    <xf numFmtId="0" fontId="66" fillId="43" borderId="0" xfId="0" applyFont="1" applyFill="1" applyBorder="1" applyAlignment="1">
      <alignment horizontal="center" vertical="center" wrapText="1"/>
    </xf>
    <xf numFmtId="0" fontId="66" fillId="43" borderId="70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6" fillId="35" borderId="30" xfId="0" applyFont="1" applyFill="1" applyBorder="1" applyAlignment="1">
      <alignment horizontal="right" vertical="top" wrapText="1"/>
    </xf>
    <xf numFmtId="0" fontId="66" fillId="35" borderId="46" xfId="0" applyFont="1" applyFill="1" applyBorder="1" applyAlignment="1">
      <alignment horizontal="right" vertical="top" wrapText="1"/>
    </xf>
    <xf numFmtId="0" fontId="66" fillId="35" borderId="27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1" fillId="37" borderId="11" xfId="0" applyFont="1" applyFill="1" applyBorder="1" applyAlignment="1">
      <alignment wrapText="1"/>
    </xf>
    <xf numFmtId="0" fontId="61" fillId="37" borderId="11" xfId="0" applyFont="1" applyFill="1" applyBorder="1" applyAlignment="1">
      <alignment horizontal="center" vertical="center" wrapText="1"/>
    </xf>
    <xf numFmtId="4" fontId="61" fillId="37" borderId="11" xfId="0" applyNumberFormat="1" applyFont="1" applyFill="1" applyBorder="1" applyAlignment="1">
      <alignment vertical="center" wrapText="1"/>
    </xf>
    <xf numFmtId="0" fontId="61" fillId="37" borderId="11" xfId="0" applyFont="1" applyFill="1" applyBorder="1" applyAlignment="1">
      <alignment vertical="center"/>
    </xf>
    <xf numFmtId="14" fontId="61" fillId="0" borderId="54" xfId="0" applyNumberFormat="1" applyFont="1" applyBorder="1" applyAlignment="1">
      <alignment horizontal="center" vertical="center"/>
    </xf>
    <xf numFmtId="169" fontId="15" fillId="0" borderId="11" xfId="53" applyNumberFormat="1" applyFont="1" applyFill="1" applyBorder="1" applyAlignment="1">
      <alignment horizontal="center" vertical="center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Nowe dane do ubezpieczenia (tabele w jednym pliku)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2 4" xfId="67"/>
    <cellStyle name="Walutowy 3" xfId="68"/>
    <cellStyle name="Walutowy 3 2" xfId="69"/>
    <cellStyle name="Walutowy 4" xfId="70"/>
    <cellStyle name="Walutowy 5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95250" cy="19050"/>
    <xdr:sp>
      <xdr:nvSpPr>
        <xdr:cNvPr id="1" name="AutoShape 137" descr="image002"/>
        <xdr:cNvSpPr>
          <a:spLocks noChangeAspect="1"/>
        </xdr:cNvSpPr>
      </xdr:nvSpPr>
      <xdr:spPr>
        <a:xfrm>
          <a:off x="6953250" y="118110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19050"/>
    <xdr:sp>
      <xdr:nvSpPr>
        <xdr:cNvPr id="2" name="AutoShape 138" descr="image003"/>
        <xdr:cNvSpPr>
          <a:spLocks noChangeAspect="1"/>
        </xdr:cNvSpPr>
      </xdr:nvSpPr>
      <xdr:spPr>
        <a:xfrm>
          <a:off x="6953250" y="11811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71450" cy="19050"/>
    <xdr:sp>
      <xdr:nvSpPr>
        <xdr:cNvPr id="3" name="AutoShape 139" descr="image004"/>
        <xdr:cNvSpPr>
          <a:spLocks noChangeAspect="1"/>
        </xdr:cNvSpPr>
      </xdr:nvSpPr>
      <xdr:spPr>
        <a:xfrm>
          <a:off x="6953250" y="118110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19050"/>
    <xdr:sp>
      <xdr:nvSpPr>
        <xdr:cNvPr id="4" name="AutoShape 140" descr="image005"/>
        <xdr:cNvSpPr>
          <a:spLocks noChangeAspect="1"/>
        </xdr:cNvSpPr>
      </xdr:nvSpPr>
      <xdr:spPr>
        <a:xfrm>
          <a:off x="6953250" y="11811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050" cy="6515100"/>
    <xdr:sp>
      <xdr:nvSpPr>
        <xdr:cNvPr id="5" name="AutoShape 136" descr="image001"/>
        <xdr:cNvSpPr>
          <a:spLocks noChangeAspect="1"/>
        </xdr:cNvSpPr>
      </xdr:nvSpPr>
      <xdr:spPr>
        <a:xfrm>
          <a:off x="6953250" y="8372475"/>
          <a:ext cx="19050" cy="65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5250" cy="19050"/>
    <xdr:sp>
      <xdr:nvSpPr>
        <xdr:cNvPr id="6" name="AutoShape 137" descr="image002"/>
        <xdr:cNvSpPr>
          <a:spLocks noChangeAspect="1"/>
        </xdr:cNvSpPr>
      </xdr:nvSpPr>
      <xdr:spPr>
        <a:xfrm>
          <a:off x="6953250" y="83724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28625" cy="19050"/>
    <xdr:sp>
      <xdr:nvSpPr>
        <xdr:cNvPr id="7" name="AutoShape 138" descr="image003"/>
        <xdr:cNvSpPr>
          <a:spLocks noChangeAspect="1"/>
        </xdr:cNvSpPr>
      </xdr:nvSpPr>
      <xdr:spPr>
        <a:xfrm>
          <a:off x="6953250" y="83724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71450" cy="19050"/>
    <xdr:sp>
      <xdr:nvSpPr>
        <xdr:cNvPr id="8" name="AutoShape 139" descr="image004"/>
        <xdr:cNvSpPr>
          <a:spLocks noChangeAspect="1"/>
        </xdr:cNvSpPr>
      </xdr:nvSpPr>
      <xdr:spPr>
        <a:xfrm>
          <a:off x="6953250" y="83724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050" cy="19050"/>
    <xdr:sp>
      <xdr:nvSpPr>
        <xdr:cNvPr id="9" name="AutoShape 140" descr="image005"/>
        <xdr:cNvSpPr>
          <a:spLocks noChangeAspect="1"/>
        </xdr:cNvSpPr>
      </xdr:nvSpPr>
      <xdr:spPr>
        <a:xfrm>
          <a:off x="6953250" y="83724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050" cy="28575"/>
    <xdr:sp>
      <xdr:nvSpPr>
        <xdr:cNvPr id="10" name="AutoShape 136" descr="image001"/>
        <xdr:cNvSpPr>
          <a:spLocks noChangeAspect="1"/>
        </xdr:cNvSpPr>
      </xdr:nvSpPr>
      <xdr:spPr>
        <a:xfrm>
          <a:off x="6953250" y="837247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5250" cy="19050"/>
    <xdr:sp>
      <xdr:nvSpPr>
        <xdr:cNvPr id="11" name="AutoShape 137" descr="image002"/>
        <xdr:cNvSpPr>
          <a:spLocks noChangeAspect="1"/>
        </xdr:cNvSpPr>
      </xdr:nvSpPr>
      <xdr:spPr>
        <a:xfrm>
          <a:off x="6953250" y="83724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28625" cy="19050"/>
    <xdr:sp>
      <xdr:nvSpPr>
        <xdr:cNvPr id="12" name="AutoShape 138" descr="image003"/>
        <xdr:cNvSpPr>
          <a:spLocks noChangeAspect="1"/>
        </xdr:cNvSpPr>
      </xdr:nvSpPr>
      <xdr:spPr>
        <a:xfrm>
          <a:off x="6953250" y="83724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71450" cy="19050"/>
    <xdr:sp>
      <xdr:nvSpPr>
        <xdr:cNvPr id="13" name="AutoShape 139" descr="image004"/>
        <xdr:cNvSpPr>
          <a:spLocks noChangeAspect="1"/>
        </xdr:cNvSpPr>
      </xdr:nvSpPr>
      <xdr:spPr>
        <a:xfrm>
          <a:off x="6953250" y="83724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050" cy="19050"/>
    <xdr:sp>
      <xdr:nvSpPr>
        <xdr:cNvPr id="14" name="AutoShape 140" descr="image005"/>
        <xdr:cNvSpPr>
          <a:spLocks noChangeAspect="1"/>
        </xdr:cNvSpPr>
      </xdr:nvSpPr>
      <xdr:spPr>
        <a:xfrm>
          <a:off x="6953250" y="83724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95250" cy="19050"/>
    <xdr:sp>
      <xdr:nvSpPr>
        <xdr:cNvPr id="15" name="AutoShape 137" descr="image002"/>
        <xdr:cNvSpPr>
          <a:spLocks noChangeAspect="1"/>
        </xdr:cNvSpPr>
      </xdr:nvSpPr>
      <xdr:spPr>
        <a:xfrm>
          <a:off x="6953250" y="1102995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428625" cy="19050"/>
    <xdr:sp>
      <xdr:nvSpPr>
        <xdr:cNvPr id="16" name="AutoShape 138" descr="image003"/>
        <xdr:cNvSpPr>
          <a:spLocks noChangeAspect="1"/>
        </xdr:cNvSpPr>
      </xdr:nvSpPr>
      <xdr:spPr>
        <a:xfrm>
          <a:off x="6953250" y="1102995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71450" cy="19050"/>
    <xdr:sp>
      <xdr:nvSpPr>
        <xdr:cNvPr id="17" name="AutoShape 139" descr="image004"/>
        <xdr:cNvSpPr>
          <a:spLocks noChangeAspect="1"/>
        </xdr:cNvSpPr>
      </xdr:nvSpPr>
      <xdr:spPr>
        <a:xfrm>
          <a:off x="6953250" y="110299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050" cy="19050"/>
    <xdr:sp>
      <xdr:nvSpPr>
        <xdr:cNvPr id="18" name="AutoShape 140" descr="image005"/>
        <xdr:cNvSpPr>
          <a:spLocks noChangeAspect="1"/>
        </xdr:cNvSpPr>
      </xdr:nvSpPr>
      <xdr:spPr>
        <a:xfrm>
          <a:off x="6953250" y="110299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95250" cy="19050"/>
    <xdr:sp>
      <xdr:nvSpPr>
        <xdr:cNvPr id="19" name="AutoShape 137" descr="image002"/>
        <xdr:cNvSpPr>
          <a:spLocks noChangeAspect="1"/>
        </xdr:cNvSpPr>
      </xdr:nvSpPr>
      <xdr:spPr>
        <a:xfrm>
          <a:off x="6953250" y="122205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428625" cy="19050"/>
    <xdr:sp>
      <xdr:nvSpPr>
        <xdr:cNvPr id="20" name="AutoShape 138" descr="image003"/>
        <xdr:cNvSpPr>
          <a:spLocks noChangeAspect="1"/>
        </xdr:cNvSpPr>
      </xdr:nvSpPr>
      <xdr:spPr>
        <a:xfrm>
          <a:off x="6953250" y="122205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71450" cy="19050"/>
    <xdr:sp>
      <xdr:nvSpPr>
        <xdr:cNvPr id="21" name="AutoShape 139" descr="image004"/>
        <xdr:cNvSpPr>
          <a:spLocks noChangeAspect="1"/>
        </xdr:cNvSpPr>
      </xdr:nvSpPr>
      <xdr:spPr>
        <a:xfrm>
          <a:off x="6953250" y="122205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050" cy="19050"/>
    <xdr:sp>
      <xdr:nvSpPr>
        <xdr:cNvPr id="22" name="AutoShape 140" descr="image005"/>
        <xdr:cNvSpPr>
          <a:spLocks noChangeAspect="1"/>
        </xdr:cNvSpPr>
      </xdr:nvSpPr>
      <xdr:spPr>
        <a:xfrm>
          <a:off x="6953250" y="122205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95250" cy="19050"/>
    <xdr:sp>
      <xdr:nvSpPr>
        <xdr:cNvPr id="23" name="AutoShape 137" descr="image002"/>
        <xdr:cNvSpPr>
          <a:spLocks noChangeAspect="1"/>
        </xdr:cNvSpPr>
      </xdr:nvSpPr>
      <xdr:spPr>
        <a:xfrm>
          <a:off x="6953250" y="135540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428625" cy="19050"/>
    <xdr:sp>
      <xdr:nvSpPr>
        <xdr:cNvPr id="24" name="AutoShape 138" descr="image003"/>
        <xdr:cNvSpPr>
          <a:spLocks noChangeAspect="1"/>
        </xdr:cNvSpPr>
      </xdr:nvSpPr>
      <xdr:spPr>
        <a:xfrm>
          <a:off x="6953250" y="135540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71450" cy="19050"/>
    <xdr:sp>
      <xdr:nvSpPr>
        <xdr:cNvPr id="25" name="AutoShape 139" descr="image004"/>
        <xdr:cNvSpPr>
          <a:spLocks noChangeAspect="1"/>
        </xdr:cNvSpPr>
      </xdr:nvSpPr>
      <xdr:spPr>
        <a:xfrm>
          <a:off x="6953250" y="135540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9050" cy="19050"/>
    <xdr:sp>
      <xdr:nvSpPr>
        <xdr:cNvPr id="26" name="AutoShape 140" descr="image005"/>
        <xdr:cNvSpPr>
          <a:spLocks noChangeAspect="1"/>
        </xdr:cNvSpPr>
      </xdr:nvSpPr>
      <xdr:spPr>
        <a:xfrm>
          <a:off x="6953250" y="135540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95250" cy="19050"/>
    <xdr:sp>
      <xdr:nvSpPr>
        <xdr:cNvPr id="27" name="AutoShape 137" descr="image002"/>
        <xdr:cNvSpPr>
          <a:spLocks noChangeAspect="1"/>
        </xdr:cNvSpPr>
      </xdr:nvSpPr>
      <xdr:spPr>
        <a:xfrm>
          <a:off x="6953250" y="168687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428625" cy="19050"/>
    <xdr:sp>
      <xdr:nvSpPr>
        <xdr:cNvPr id="28" name="AutoShape 138" descr="image003"/>
        <xdr:cNvSpPr>
          <a:spLocks noChangeAspect="1"/>
        </xdr:cNvSpPr>
      </xdr:nvSpPr>
      <xdr:spPr>
        <a:xfrm>
          <a:off x="6953250" y="168687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71450" cy="19050"/>
    <xdr:sp>
      <xdr:nvSpPr>
        <xdr:cNvPr id="29" name="AutoShape 139" descr="image004"/>
        <xdr:cNvSpPr>
          <a:spLocks noChangeAspect="1"/>
        </xdr:cNvSpPr>
      </xdr:nvSpPr>
      <xdr:spPr>
        <a:xfrm>
          <a:off x="6953250" y="168687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9050" cy="19050"/>
    <xdr:sp>
      <xdr:nvSpPr>
        <xdr:cNvPr id="30" name="AutoShape 140" descr="image005"/>
        <xdr:cNvSpPr>
          <a:spLocks noChangeAspect="1"/>
        </xdr:cNvSpPr>
      </xdr:nvSpPr>
      <xdr:spPr>
        <a:xfrm>
          <a:off x="6953250" y="168687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7191375"/>
    <xdr:sp>
      <xdr:nvSpPr>
        <xdr:cNvPr id="31" name="AutoShape 136" descr="image001"/>
        <xdr:cNvSpPr>
          <a:spLocks noChangeAspect="1"/>
        </xdr:cNvSpPr>
      </xdr:nvSpPr>
      <xdr:spPr>
        <a:xfrm>
          <a:off x="6953250" y="18230850"/>
          <a:ext cx="19050" cy="719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95250" cy="19050"/>
    <xdr:sp>
      <xdr:nvSpPr>
        <xdr:cNvPr id="32" name="AutoShape 137" descr="image002"/>
        <xdr:cNvSpPr>
          <a:spLocks noChangeAspect="1"/>
        </xdr:cNvSpPr>
      </xdr:nvSpPr>
      <xdr:spPr>
        <a:xfrm>
          <a:off x="6953250" y="1823085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428625" cy="19050"/>
    <xdr:sp>
      <xdr:nvSpPr>
        <xdr:cNvPr id="33" name="AutoShape 138" descr="image003"/>
        <xdr:cNvSpPr>
          <a:spLocks noChangeAspect="1"/>
        </xdr:cNvSpPr>
      </xdr:nvSpPr>
      <xdr:spPr>
        <a:xfrm>
          <a:off x="6953250" y="1823085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71450" cy="19050"/>
    <xdr:sp>
      <xdr:nvSpPr>
        <xdr:cNvPr id="34" name="AutoShape 139" descr="image004"/>
        <xdr:cNvSpPr>
          <a:spLocks noChangeAspect="1"/>
        </xdr:cNvSpPr>
      </xdr:nvSpPr>
      <xdr:spPr>
        <a:xfrm>
          <a:off x="6953250" y="182308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19050"/>
    <xdr:sp>
      <xdr:nvSpPr>
        <xdr:cNvPr id="35" name="AutoShape 140" descr="image005"/>
        <xdr:cNvSpPr>
          <a:spLocks noChangeAspect="1"/>
        </xdr:cNvSpPr>
      </xdr:nvSpPr>
      <xdr:spPr>
        <a:xfrm>
          <a:off x="6953250" y="182308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9050" cy="3533775"/>
    <xdr:sp>
      <xdr:nvSpPr>
        <xdr:cNvPr id="36" name="AutoShape 136" descr="image001"/>
        <xdr:cNvSpPr>
          <a:spLocks noChangeAspect="1"/>
        </xdr:cNvSpPr>
      </xdr:nvSpPr>
      <xdr:spPr>
        <a:xfrm>
          <a:off x="0" y="31765875"/>
          <a:ext cx="1905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95250" cy="19050"/>
    <xdr:sp>
      <xdr:nvSpPr>
        <xdr:cNvPr id="37" name="AutoShape 137" descr="image002"/>
        <xdr:cNvSpPr>
          <a:spLocks noChangeAspect="1"/>
        </xdr:cNvSpPr>
      </xdr:nvSpPr>
      <xdr:spPr>
        <a:xfrm>
          <a:off x="0" y="317658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428625" cy="19050"/>
    <xdr:sp>
      <xdr:nvSpPr>
        <xdr:cNvPr id="38" name="AutoShape 138" descr="image003"/>
        <xdr:cNvSpPr>
          <a:spLocks noChangeAspect="1"/>
        </xdr:cNvSpPr>
      </xdr:nvSpPr>
      <xdr:spPr>
        <a:xfrm>
          <a:off x="0" y="317658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71450" cy="19050"/>
    <xdr:sp>
      <xdr:nvSpPr>
        <xdr:cNvPr id="39" name="AutoShape 139" descr="image004"/>
        <xdr:cNvSpPr>
          <a:spLocks noChangeAspect="1"/>
        </xdr:cNvSpPr>
      </xdr:nvSpPr>
      <xdr:spPr>
        <a:xfrm>
          <a:off x="0" y="317658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9050" cy="19050"/>
    <xdr:sp>
      <xdr:nvSpPr>
        <xdr:cNvPr id="40" name="AutoShape 140" descr="image005"/>
        <xdr:cNvSpPr>
          <a:spLocks noChangeAspect="1"/>
        </xdr:cNvSpPr>
      </xdr:nvSpPr>
      <xdr:spPr>
        <a:xfrm>
          <a:off x="0" y="317658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95250" cy="19050"/>
    <xdr:sp>
      <xdr:nvSpPr>
        <xdr:cNvPr id="41" name="AutoShape 137" descr="image002"/>
        <xdr:cNvSpPr>
          <a:spLocks noChangeAspect="1"/>
        </xdr:cNvSpPr>
      </xdr:nvSpPr>
      <xdr:spPr>
        <a:xfrm>
          <a:off x="6953250" y="3114675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428625" cy="19050"/>
    <xdr:sp>
      <xdr:nvSpPr>
        <xdr:cNvPr id="42" name="AutoShape 138" descr="image003"/>
        <xdr:cNvSpPr>
          <a:spLocks noChangeAspect="1"/>
        </xdr:cNvSpPr>
      </xdr:nvSpPr>
      <xdr:spPr>
        <a:xfrm>
          <a:off x="6953250" y="3114675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71450" cy="19050"/>
    <xdr:sp>
      <xdr:nvSpPr>
        <xdr:cNvPr id="43" name="AutoShape 139" descr="image004"/>
        <xdr:cNvSpPr>
          <a:spLocks noChangeAspect="1"/>
        </xdr:cNvSpPr>
      </xdr:nvSpPr>
      <xdr:spPr>
        <a:xfrm>
          <a:off x="6953250" y="311467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9050" cy="19050"/>
    <xdr:sp>
      <xdr:nvSpPr>
        <xdr:cNvPr id="44" name="AutoShape 140" descr="image005"/>
        <xdr:cNvSpPr>
          <a:spLocks noChangeAspect="1"/>
        </xdr:cNvSpPr>
      </xdr:nvSpPr>
      <xdr:spPr>
        <a:xfrm>
          <a:off x="6953250" y="311467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3143250"/>
    <xdr:sp>
      <xdr:nvSpPr>
        <xdr:cNvPr id="45" name="AutoShape 136" descr="image001"/>
        <xdr:cNvSpPr>
          <a:spLocks noChangeAspect="1"/>
        </xdr:cNvSpPr>
      </xdr:nvSpPr>
      <xdr:spPr>
        <a:xfrm>
          <a:off x="6953250" y="18230850"/>
          <a:ext cx="1905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3143250"/>
    <xdr:sp>
      <xdr:nvSpPr>
        <xdr:cNvPr id="46" name="AutoShape 136" descr="image001"/>
        <xdr:cNvSpPr>
          <a:spLocks noChangeAspect="1"/>
        </xdr:cNvSpPr>
      </xdr:nvSpPr>
      <xdr:spPr>
        <a:xfrm>
          <a:off x="6953250" y="18230850"/>
          <a:ext cx="1905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9050" cy="2038350"/>
    <xdr:sp>
      <xdr:nvSpPr>
        <xdr:cNvPr id="47" name="AutoShape 136" descr="image001"/>
        <xdr:cNvSpPr>
          <a:spLocks noChangeAspect="1"/>
        </xdr:cNvSpPr>
      </xdr:nvSpPr>
      <xdr:spPr>
        <a:xfrm>
          <a:off x="0" y="31765875"/>
          <a:ext cx="1905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04775" cy="19050"/>
    <xdr:sp>
      <xdr:nvSpPr>
        <xdr:cNvPr id="48" name="AutoShape 137" descr="image002"/>
        <xdr:cNvSpPr>
          <a:spLocks noChangeAspect="1"/>
        </xdr:cNvSpPr>
      </xdr:nvSpPr>
      <xdr:spPr>
        <a:xfrm>
          <a:off x="0" y="317658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438150" cy="19050"/>
    <xdr:sp>
      <xdr:nvSpPr>
        <xdr:cNvPr id="49" name="AutoShape 138" descr="image003"/>
        <xdr:cNvSpPr>
          <a:spLocks noChangeAspect="1"/>
        </xdr:cNvSpPr>
      </xdr:nvSpPr>
      <xdr:spPr>
        <a:xfrm>
          <a:off x="0" y="31765875"/>
          <a:ext cx="438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71450" cy="19050"/>
    <xdr:sp>
      <xdr:nvSpPr>
        <xdr:cNvPr id="50" name="AutoShape 139" descr="image004"/>
        <xdr:cNvSpPr>
          <a:spLocks noChangeAspect="1"/>
        </xdr:cNvSpPr>
      </xdr:nvSpPr>
      <xdr:spPr>
        <a:xfrm>
          <a:off x="0" y="317658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9050" cy="19050"/>
    <xdr:sp>
      <xdr:nvSpPr>
        <xdr:cNvPr id="51" name="AutoShape 140" descr="image005"/>
        <xdr:cNvSpPr>
          <a:spLocks noChangeAspect="1"/>
        </xdr:cNvSpPr>
      </xdr:nvSpPr>
      <xdr:spPr>
        <a:xfrm>
          <a:off x="0" y="317658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6791325"/>
    <xdr:sp>
      <xdr:nvSpPr>
        <xdr:cNvPr id="52" name="AutoShape 136" descr="image001"/>
        <xdr:cNvSpPr>
          <a:spLocks noChangeAspect="1"/>
        </xdr:cNvSpPr>
      </xdr:nvSpPr>
      <xdr:spPr>
        <a:xfrm>
          <a:off x="6953250" y="18230850"/>
          <a:ext cx="19050" cy="679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9050" cy="6991350"/>
    <xdr:sp>
      <xdr:nvSpPr>
        <xdr:cNvPr id="53" name="AutoShape 136" descr="image001"/>
        <xdr:cNvSpPr>
          <a:spLocks noChangeAspect="1"/>
        </xdr:cNvSpPr>
      </xdr:nvSpPr>
      <xdr:spPr>
        <a:xfrm>
          <a:off x="6953250" y="18230850"/>
          <a:ext cx="19050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54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55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56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57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38100"/>
    <xdr:sp>
      <xdr:nvSpPr>
        <xdr:cNvPr id="58" name="AutoShape 136" descr="image001"/>
        <xdr:cNvSpPr>
          <a:spLocks noChangeAspect="1"/>
        </xdr:cNvSpPr>
      </xdr:nvSpPr>
      <xdr:spPr>
        <a:xfrm>
          <a:off x="6953250" y="50673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59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60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61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62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63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64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65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66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67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68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69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70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71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72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73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74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75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76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77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78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79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80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81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82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0" cy="28575"/>
    <xdr:sp>
      <xdr:nvSpPr>
        <xdr:cNvPr id="83" name="AutoShape 137" descr="image002"/>
        <xdr:cNvSpPr>
          <a:spLocks noChangeAspect="1"/>
        </xdr:cNvSpPr>
      </xdr:nvSpPr>
      <xdr:spPr>
        <a:xfrm>
          <a:off x="6953250" y="5067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8575"/>
    <xdr:sp>
      <xdr:nvSpPr>
        <xdr:cNvPr id="84" name="AutoShape 138" descr="image003"/>
        <xdr:cNvSpPr>
          <a:spLocks noChangeAspect="1"/>
        </xdr:cNvSpPr>
      </xdr:nvSpPr>
      <xdr:spPr>
        <a:xfrm>
          <a:off x="6953250" y="50673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71450" cy="28575"/>
    <xdr:sp>
      <xdr:nvSpPr>
        <xdr:cNvPr id="85" name="AutoShape 139" descr="image004"/>
        <xdr:cNvSpPr>
          <a:spLocks noChangeAspect="1"/>
        </xdr:cNvSpPr>
      </xdr:nvSpPr>
      <xdr:spPr>
        <a:xfrm>
          <a:off x="6953250" y="5067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050" cy="28575"/>
    <xdr:sp>
      <xdr:nvSpPr>
        <xdr:cNvPr id="86" name="AutoShape 140" descr="image005"/>
        <xdr:cNvSpPr>
          <a:spLocks noChangeAspect="1"/>
        </xdr:cNvSpPr>
      </xdr:nvSpPr>
      <xdr:spPr>
        <a:xfrm>
          <a:off x="6953250" y="5067300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95250" cy="19050"/>
    <xdr:sp>
      <xdr:nvSpPr>
        <xdr:cNvPr id="1" name="AutoShape 137" descr="image002"/>
        <xdr:cNvSpPr>
          <a:spLocks noChangeAspect="1"/>
        </xdr:cNvSpPr>
      </xdr:nvSpPr>
      <xdr:spPr>
        <a:xfrm>
          <a:off x="6953250" y="118110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19050"/>
    <xdr:sp>
      <xdr:nvSpPr>
        <xdr:cNvPr id="2" name="AutoShape 138" descr="image003"/>
        <xdr:cNvSpPr>
          <a:spLocks noChangeAspect="1"/>
        </xdr:cNvSpPr>
      </xdr:nvSpPr>
      <xdr:spPr>
        <a:xfrm>
          <a:off x="6953250" y="11811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71450" cy="19050"/>
    <xdr:sp>
      <xdr:nvSpPr>
        <xdr:cNvPr id="3" name="AutoShape 139" descr="image004"/>
        <xdr:cNvSpPr>
          <a:spLocks noChangeAspect="1"/>
        </xdr:cNvSpPr>
      </xdr:nvSpPr>
      <xdr:spPr>
        <a:xfrm>
          <a:off x="6953250" y="118110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19050"/>
    <xdr:sp>
      <xdr:nvSpPr>
        <xdr:cNvPr id="4" name="AutoShape 140" descr="image005"/>
        <xdr:cNvSpPr>
          <a:spLocks noChangeAspect="1"/>
        </xdr:cNvSpPr>
      </xdr:nvSpPr>
      <xdr:spPr>
        <a:xfrm>
          <a:off x="6953250" y="11811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6305550"/>
    <xdr:sp>
      <xdr:nvSpPr>
        <xdr:cNvPr id="5" name="AutoShape 136" descr="image001"/>
        <xdr:cNvSpPr>
          <a:spLocks noChangeAspect="1"/>
        </xdr:cNvSpPr>
      </xdr:nvSpPr>
      <xdr:spPr>
        <a:xfrm>
          <a:off x="6953250" y="2828925"/>
          <a:ext cx="19050" cy="630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6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7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8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9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38100"/>
    <xdr:sp>
      <xdr:nvSpPr>
        <xdr:cNvPr id="10" name="AutoShape 136" descr="image001"/>
        <xdr:cNvSpPr>
          <a:spLocks noChangeAspect="1"/>
        </xdr:cNvSpPr>
      </xdr:nvSpPr>
      <xdr:spPr>
        <a:xfrm>
          <a:off x="6953250" y="2828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11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12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13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14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15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16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17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18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19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20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21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22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23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24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25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26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27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28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29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30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6734175"/>
    <xdr:sp>
      <xdr:nvSpPr>
        <xdr:cNvPr id="31" name="AutoShape 136" descr="image001"/>
        <xdr:cNvSpPr>
          <a:spLocks noChangeAspect="1"/>
        </xdr:cNvSpPr>
      </xdr:nvSpPr>
      <xdr:spPr>
        <a:xfrm>
          <a:off x="6953250" y="2828925"/>
          <a:ext cx="19050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32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33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34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35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9050" cy="3438525"/>
    <xdr:sp>
      <xdr:nvSpPr>
        <xdr:cNvPr id="36" name="AutoShape 136" descr="image001"/>
        <xdr:cNvSpPr>
          <a:spLocks noChangeAspect="1"/>
        </xdr:cNvSpPr>
      </xdr:nvSpPr>
      <xdr:spPr>
        <a:xfrm>
          <a:off x="0" y="2828925"/>
          <a:ext cx="19050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28575"/>
    <xdr:sp>
      <xdr:nvSpPr>
        <xdr:cNvPr id="37" name="AutoShape 137" descr="image002"/>
        <xdr:cNvSpPr>
          <a:spLocks noChangeAspect="1"/>
        </xdr:cNvSpPr>
      </xdr:nvSpPr>
      <xdr:spPr>
        <a:xfrm>
          <a:off x="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28625" cy="28575"/>
    <xdr:sp>
      <xdr:nvSpPr>
        <xdr:cNvPr id="38" name="AutoShape 138" descr="image003"/>
        <xdr:cNvSpPr>
          <a:spLocks noChangeAspect="1"/>
        </xdr:cNvSpPr>
      </xdr:nvSpPr>
      <xdr:spPr>
        <a:xfrm>
          <a:off x="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71450" cy="28575"/>
    <xdr:sp>
      <xdr:nvSpPr>
        <xdr:cNvPr id="39" name="AutoShape 139" descr="image004"/>
        <xdr:cNvSpPr>
          <a:spLocks noChangeAspect="1"/>
        </xdr:cNvSpPr>
      </xdr:nvSpPr>
      <xdr:spPr>
        <a:xfrm>
          <a:off x="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9050" cy="28575"/>
    <xdr:sp>
      <xdr:nvSpPr>
        <xdr:cNvPr id="40" name="AutoShape 140" descr="image005"/>
        <xdr:cNvSpPr>
          <a:spLocks noChangeAspect="1"/>
        </xdr:cNvSpPr>
      </xdr:nvSpPr>
      <xdr:spPr>
        <a:xfrm>
          <a:off x="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28575"/>
    <xdr:sp>
      <xdr:nvSpPr>
        <xdr:cNvPr id="41" name="AutoShape 137" descr="image002"/>
        <xdr:cNvSpPr>
          <a:spLocks noChangeAspect="1"/>
        </xdr:cNvSpPr>
      </xdr:nvSpPr>
      <xdr:spPr>
        <a:xfrm>
          <a:off x="6953250" y="28289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8575"/>
    <xdr:sp>
      <xdr:nvSpPr>
        <xdr:cNvPr id="42" name="AutoShape 138" descr="image003"/>
        <xdr:cNvSpPr>
          <a:spLocks noChangeAspect="1"/>
        </xdr:cNvSpPr>
      </xdr:nvSpPr>
      <xdr:spPr>
        <a:xfrm>
          <a:off x="6953250" y="28289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71450" cy="28575"/>
    <xdr:sp>
      <xdr:nvSpPr>
        <xdr:cNvPr id="43" name="AutoShape 139" descr="image004"/>
        <xdr:cNvSpPr>
          <a:spLocks noChangeAspect="1"/>
        </xdr:cNvSpPr>
      </xdr:nvSpPr>
      <xdr:spPr>
        <a:xfrm>
          <a:off x="695325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8575"/>
    <xdr:sp>
      <xdr:nvSpPr>
        <xdr:cNvPr id="44" name="AutoShape 140" descr="image005"/>
        <xdr:cNvSpPr>
          <a:spLocks noChangeAspect="1"/>
        </xdr:cNvSpPr>
      </xdr:nvSpPr>
      <xdr:spPr>
        <a:xfrm>
          <a:off x="695325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714625"/>
    <xdr:sp>
      <xdr:nvSpPr>
        <xdr:cNvPr id="45" name="AutoShape 136" descr="image001"/>
        <xdr:cNvSpPr>
          <a:spLocks noChangeAspect="1"/>
        </xdr:cNvSpPr>
      </xdr:nvSpPr>
      <xdr:spPr>
        <a:xfrm>
          <a:off x="6953250" y="2828925"/>
          <a:ext cx="1905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2714625"/>
    <xdr:sp>
      <xdr:nvSpPr>
        <xdr:cNvPr id="46" name="AutoShape 136" descr="image001"/>
        <xdr:cNvSpPr>
          <a:spLocks noChangeAspect="1"/>
        </xdr:cNvSpPr>
      </xdr:nvSpPr>
      <xdr:spPr>
        <a:xfrm>
          <a:off x="6953250" y="2828925"/>
          <a:ext cx="1905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9050" cy="1943100"/>
    <xdr:sp>
      <xdr:nvSpPr>
        <xdr:cNvPr id="47" name="AutoShape 136" descr="image001"/>
        <xdr:cNvSpPr>
          <a:spLocks noChangeAspect="1"/>
        </xdr:cNvSpPr>
      </xdr:nvSpPr>
      <xdr:spPr>
        <a:xfrm>
          <a:off x="0" y="2828925"/>
          <a:ext cx="1905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8575"/>
    <xdr:sp>
      <xdr:nvSpPr>
        <xdr:cNvPr id="48" name="AutoShape 137" descr="image002"/>
        <xdr:cNvSpPr>
          <a:spLocks noChangeAspect="1"/>
        </xdr:cNvSpPr>
      </xdr:nvSpPr>
      <xdr:spPr>
        <a:xfrm>
          <a:off x="0" y="2828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38150" cy="28575"/>
    <xdr:sp>
      <xdr:nvSpPr>
        <xdr:cNvPr id="49" name="AutoShape 138" descr="image003"/>
        <xdr:cNvSpPr>
          <a:spLocks noChangeAspect="1"/>
        </xdr:cNvSpPr>
      </xdr:nvSpPr>
      <xdr:spPr>
        <a:xfrm>
          <a:off x="0" y="2828925"/>
          <a:ext cx="438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71450" cy="28575"/>
    <xdr:sp>
      <xdr:nvSpPr>
        <xdr:cNvPr id="50" name="AutoShape 139" descr="image004"/>
        <xdr:cNvSpPr>
          <a:spLocks noChangeAspect="1"/>
        </xdr:cNvSpPr>
      </xdr:nvSpPr>
      <xdr:spPr>
        <a:xfrm>
          <a:off x="0" y="28289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9050" cy="28575"/>
    <xdr:sp>
      <xdr:nvSpPr>
        <xdr:cNvPr id="51" name="AutoShape 140" descr="image005"/>
        <xdr:cNvSpPr>
          <a:spLocks noChangeAspect="1"/>
        </xdr:cNvSpPr>
      </xdr:nvSpPr>
      <xdr:spPr>
        <a:xfrm>
          <a:off x="0" y="28289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6296025"/>
    <xdr:sp>
      <xdr:nvSpPr>
        <xdr:cNvPr id="52" name="AutoShape 136" descr="image001"/>
        <xdr:cNvSpPr>
          <a:spLocks noChangeAspect="1"/>
        </xdr:cNvSpPr>
      </xdr:nvSpPr>
      <xdr:spPr>
        <a:xfrm>
          <a:off x="6953250" y="2828925"/>
          <a:ext cx="19050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050" cy="6515100"/>
    <xdr:sp>
      <xdr:nvSpPr>
        <xdr:cNvPr id="53" name="AutoShape 136" descr="image001"/>
        <xdr:cNvSpPr>
          <a:spLocks noChangeAspect="1"/>
        </xdr:cNvSpPr>
      </xdr:nvSpPr>
      <xdr:spPr>
        <a:xfrm>
          <a:off x="6953250" y="2828925"/>
          <a:ext cx="19050" cy="65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54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55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56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57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38100"/>
    <xdr:sp>
      <xdr:nvSpPr>
        <xdr:cNvPr id="58" name="AutoShape 136" descr="image001"/>
        <xdr:cNvSpPr>
          <a:spLocks noChangeAspect="1"/>
        </xdr:cNvSpPr>
      </xdr:nvSpPr>
      <xdr:spPr>
        <a:xfrm>
          <a:off x="6953250" y="26384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59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60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61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62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63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64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65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66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67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68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69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70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71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72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73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74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75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76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77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78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79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80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81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82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28575"/>
    <xdr:sp>
      <xdr:nvSpPr>
        <xdr:cNvPr id="83" name="AutoShape 137" descr="image002"/>
        <xdr:cNvSpPr>
          <a:spLocks noChangeAspect="1"/>
        </xdr:cNvSpPr>
      </xdr:nvSpPr>
      <xdr:spPr>
        <a:xfrm>
          <a:off x="6953250" y="26384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"/>
    <xdr:sp>
      <xdr:nvSpPr>
        <xdr:cNvPr id="84" name="AutoShape 138" descr="image003"/>
        <xdr:cNvSpPr>
          <a:spLocks noChangeAspect="1"/>
        </xdr:cNvSpPr>
      </xdr:nvSpPr>
      <xdr:spPr>
        <a:xfrm>
          <a:off x="6953250" y="263842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71450" cy="28575"/>
    <xdr:sp>
      <xdr:nvSpPr>
        <xdr:cNvPr id="85" name="AutoShape 139" descr="image004"/>
        <xdr:cNvSpPr>
          <a:spLocks noChangeAspect="1"/>
        </xdr:cNvSpPr>
      </xdr:nvSpPr>
      <xdr:spPr>
        <a:xfrm>
          <a:off x="6953250" y="263842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050" cy="28575"/>
    <xdr:sp>
      <xdr:nvSpPr>
        <xdr:cNvPr id="86" name="AutoShape 140" descr="image005"/>
        <xdr:cNvSpPr>
          <a:spLocks noChangeAspect="1"/>
        </xdr:cNvSpPr>
      </xdr:nvSpPr>
      <xdr:spPr>
        <a:xfrm>
          <a:off x="6953250" y="26384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3:G97" comment="" totalsRowShown="0">
  <autoFilter ref="A3:G97"/>
  <tableColumns count="7">
    <tableColumn id="1" name="Kategoria drogi"/>
    <tableColumn id="2" name="Droga"/>
    <tableColumn id="3" name="Przebieg"/>
    <tableColumn id="4" name="Klasa "/>
    <tableColumn id="5" name="Długość [m]"/>
    <tableColumn id="6" name="Km pocz."/>
    <tableColumn id="7" name="Km końc.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80" workbookViewId="0" topLeftCell="B152">
      <selection activeCell="C68" sqref="C68"/>
    </sheetView>
  </sheetViews>
  <sheetFormatPr defaultColWidth="9.140625" defaultRowHeight="15"/>
  <cols>
    <col min="1" max="1" width="41.00390625" style="9" customWidth="1"/>
    <col min="2" max="2" width="28.00390625" style="9" customWidth="1"/>
    <col min="3" max="3" width="17.7109375" style="9" customWidth="1"/>
    <col min="4" max="4" width="17.57421875" style="9" customWidth="1"/>
    <col min="5" max="5" width="22.421875" style="9" customWidth="1"/>
    <col min="6" max="6" width="16.00390625" style="232" customWidth="1"/>
    <col min="7" max="7" width="27.8515625" style="17" customWidth="1"/>
    <col min="8" max="8" width="11.7109375" style="9" customWidth="1"/>
    <col min="9" max="9" width="27.421875" style="9" customWidth="1"/>
    <col min="10" max="10" width="15.7109375" style="9" customWidth="1"/>
    <col min="11" max="11" width="38.8515625" style="9" customWidth="1"/>
    <col min="12" max="16384" width="9.140625" style="9" customWidth="1"/>
  </cols>
  <sheetData>
    <row r="1" spans="1:11" s="135" customFormat="1" ht="48.75" customHeight="1">
      <c r="A1" s="606" t="s">
        <v>984</v>
      </c>
      <c r="B1" s="607"/>
      <c r="C1" s="607"/>
      <c r="D1" s="607"/>
      <c r="E1" s="607"/>
      <c r="F1" s="607"/>
      <c r="G1" s="608"/>
      <c r="H1" s="593" t="s">
        <v>0</v>
      </c>
      <c r="I1" s="593"/>
      <c r="J1" s="593"/>
      <c r="K1" s="594" t="s">
        <v>1</v>
      </c>
    </row>
    <row r="2" spans="1:11" s="135" customFormat="1" ht="44.25" customHeight="1" thickBot="1">
      <c r="A2" s="136" t="s">
        <v>2</v>
      </c>
      <c r="B2" s="137" t="s">
        <v>3</v>
      </c>
      <c r="C2" s="138" t="s">
        <v>4</v>
      </c>
      <c r="D2" s="138" t="s">
        <v>5</v>
      </c>
      <c r="E2" s="139" t="s">
        <v>6</v>
      </c>
      <c r="F2" s="140" t="s">
        <v>7</v>
      </c>
      <c r="G2" s="139" t="s">
        <v>8</v>
      </c>
      <c r="H2" s="137" t="s">
        <v>9</v>
      </c>
      <c r="I2" s="137" t="s">
        <v>10</v>
      </c>
      <c r="J2" s="137" t="s">
        <v>11</v>
      </c>
      <c r="K2" s="595"/>
    </row>
    <row r="3" spans="1:11" s="135" customFormat="1" ht="15" customHeight="1" thickBot="1">
      <c r="A3" s="596" t="s">
        <v>12</v>
      </c>
      <c r="B3" s="597"/>
      <c r="C3" s="597"/>
      <c r="D3" s="597"/>
      <c r="E3" s="597"/>
      <c r="F3" s="597"/>
      <c r="G3" s="597"/>
      <c r="H3" s="597"/>
      <c r="I3" s="597"/>
      <c r="J3" s="597"/>
      <c r="K3" s="598"/>
    </row>
    <row r="4" spans="1:12" ht="10.5" customHeight="1">
      <c r="A4" s="27" t="s">
        <v>13</v>
      </c>
      <c r="B4" s="141" t="s">
        <v>383</v>
      </c>
      <c r="C4" s="142" t="s">
        <v>14</v>
      </c>
      <c r="D4" s="143" t="s">
        <v>15</v>
      </c>
      <c r="E4" s="144">
        <v>941178.07</v>
      </c>
      <c r="F4" s="145">
        <v>1474.54</v>
      </c>
      <c r="G4" s="145">
        <f>SUM(F4*3075)</f>
        <v>4534210.5</v>
      </c>
      <c r="H4" s="146" t="s">
        <v>16</v>
      </c>
      <c r="I4" s="141" t="s">
        <v>17</v>
      </c>
      <c r="J4" s="141" t="s">
        <v>18</v>
      </c>
      <c r="K4" s="147" t="s">
        <v>19</v>
      </c>
      <c r="L4" s="618" t="s">
        <v>12</v>
      </c>
    </row>
    <row r="5" spans="1:12" ht="10.5" customHeight="1">
      <c r="A5" s="27" t="s">
        <v>24</v>
      </c>
      <c r="B5" s="141" t="s">
        <v>383</v>
      </c>
      <c r="C5" s="148">
        <v>1945</v>
      </c>
      <c r="D5" s="143" t="s">
        <v>15</v>
      </c>
      <c r="E5" s="149">
        <v>4923.39</v>
      </c>
      <c r="F5" s="145">
        <v>111.6</v>
      </c>
      <c r="G5" s="145">
        <v>150660</v>
      </c>
      <c r="H5" s="146" t="s">
        <v>16</v>
      </c>
      <c r="I5" s="141" t="s">
        <v>17</v>
      </c>
      <c r="J5" s="141" t="s">
        <v>25</v>
      </c>
      <c r="K5" s="147" t="s">
        <v>23</v>
      </c>
      <c r="L5" s="619"/>
    </row>
    <row r="6" spans="1:12" s="150" customFormat="1" ht="10.5" customHeight="1" thickBot="1">
      <c r="A6" s="27" t="s">
        <v>20</v>
      </c>
      <c r="B6" s="141" t="s">
        <v>383</v>
      </c>
      <c r="C6" s="148">
        <v>1968</v>
      </c>
      <c r="D6" s="143" t="s">
        <v>15</v>
      </c>
      <c r="E6" s="149">
        <v>38155</v>
      </c>
      <c r="F6" s="145">
        <v>105.39</v>
      </c>
      <c r="G6" s="145">
        <v>242397</v>
      </c>
      <c r="H6" s="146" t="s">
        <v>16</v>
      </c>
      <c r="I6" s="141" t="s">
        <v>21</v>
      </c>
      <c r="J6" s="141" t="s">
        <v>22</v>
      </c>
      <c r="K6" s="147" t="s">
        <v>23</v>
      </c>
      <c r="L6" s="620"/>
    </row>
    <row r="7" spans="1:12" ht="32.25" customHeight="1">
      <c r="A7" s="27" t="s">
        <v>27</v>
      </c>
      <c r="B7" s="141" t="s">
        <v>28</v>
      </c>
      <c r="C7" s="148" t="s">
        <v>599</v>
      </c>
      <c r="D7" s="143" t="s">
        <v>15</v>
      </c>
      <c r="E7" s="149">
        <v>4316119.43</v>
      </c>
      <c r="F7" s="145">
        <v>2966.2</v>
      </c>
      <c r="G7" s="145">
        <v>14831000</v>
      </c>
      <c r="H7" s="146" t="s">
        <v>16</v>
      </c>
      <c r="I7" s="141" t="s">
        <v>29</v>
      </c>
      <c r="J7" s="141" t="s">
        <v>30</v>
      </c>
      <c r="K7" s="141" t="s">
        <v>31</v>
      </c>
      <c r="L7" s="621" t="s">
        <v>600</v>
      </c>
    </row>
    <row r="8" spans="1:12" ht="10.5" customHeight="1" thickBot="1">
      <c r="A8" s="27" t="s">
        <v>513</v>
      </c>
      <c r="B8" s="141" t="s">
        <v>514</v>
      </c>
      <c r="C8" s="148">
        <v>1989</v>
      </c>
      <c r="D8" s="143" t="s">
        <v>15</v>
      </c>
      <c r="E8" s="149">
        <v>136461.07</v>
      </c>
      <c r="F8" s="145">
        <v>61</v>
      </c>
      <c r="G8" s="145"/>
      <c r="H8" s="146" t="s">
        <v>34</v>
      </c>
      <c r="I8" s="141" t="s">
        <v>21</v>
      </c>
      <c r="J8" s="141" t="s">
        <v>22</v>
      </c>
      <c r="K8" s="141" t="s">
        <v>26</v>
      </c>
      <c r="L8" s="622"/>
    </row>
    <row r="9" spans="1:12" ht="10.5" customHeight="1">
      <c r="A9" s="27" t="s">
        <v>32</v>
      </c>
      <c r="B9" s="141" t="s">
        <v>33</v>
      </c>
      <c r="C9" s="148">
        <v>1976</v>
      </c>
      <c r="D9" s="143" t="s">
        <v>15</v>
      </c>
      <c r="E9" s="151">
        <v>22839</v>
      </c>
      <c r="F9" s="145">
        <v>58.2</v>
      </c>
      <c r="G9" s="145">
        <v>203700</v>
      </c>
      <c r="H9" s="146" t="s">
        <v>34</v>
      </c>
      <c r="I9" s="141" t="s">
        <v>21</v>
      </c>
      <c r="J9" s="141" t="s">
        <v>22</v>
      </c>
      <c r="K9" s="152" t="s">
        <v>26</v>
      </c>
      <c r="L9" s="613" t="s">
        <v>752</v>
      </c>
    </row>
    <row r="10" spans="1:12" ht="10.5" customHeight="1">
      <c r="A10" s="27" t="s">
        <v>35</v>
      </c>
      <c r="B10" s="141" t="s">
        <v>36</v>
      </c>
      <c r="C10" s="153">
        <v>1987</v>
      </c>
      <c r="D10" s="143" t="s">
        <v>15</v>
      </c>
      <c r="E10" s="29">
        <v>12688</v>
      </c>
      <c r="F10" s="154">
        <v>42.53</v>
      </c>
      <c r="G10" s="145">
        <v>97819</v>
      </c>
      <c r="H10" s="155" t="s">
        <v>16</v>
      </c>
      <c r="I10" s="145"/>
      <c r="J10" s="154" t="s">
        <v>30</v>
      </c>
      <c r="K10" s="152" t="s">
        <v>26</v>
      </c>
      <c r="L10" s="614"/>
    </row>
    <row r="11" spans="1:12" ht="10.5" customHeight="1">
      <c r="A11" s="27" t="s">
        <v>37</v>
      </c>
      <c r="B11" s="141" t="s">
        <v>36</v>
      </c>
      <c r="C11" s="153">
        <v>1987</v>
      </c>
      <c r="D11" s="143" t="s">
        <v>15</v>
      </c>
      <c r="E11" s="156">
        <v>115778</v>
      </c>
      <c r="F11" s="145">
        <v>444.03</v>
      </c>
      <c r="G11" s="145">
        <f>SUM(F11*3410)</f>
        <v>1514142.2999999998</v>
      </c>
      <c r="H11" s="28" t="s">
        <v>16</v>
      </c>
      <c r="I11" s="51"/>
      <c r="J11" s="27" t="s">
        <v>30</v>
      </c>
      <c r="K11" s="67" t="s">
        <v>384</v>
      </c>
      <c r="L11" s="614"/>
    </row>
    <row r="12" spans="1:12" ht="39" customHeight="1">
      <c r="A12" s="27" t="s">
        <v>385</v>
      </c>
      <c r="B12" s="141" t="s">
        <v>38</v>
      </c>
      <c r="C12" s="153">
        <v>1935</v>
      </c>
      <c r="D12" s="143" t="s">
        <v>15</v>
      </c>
      <c r="E12" s="156">
        <v>35000</v>
      </c>
      <c r="F12" s="145">
        <v>58.4</v>
      </c>
      <c r="G12" s="145">
        <v>204400</v>
      </c>
      <c r="H12" s="28" t="s">
        <v>16</v>
      </c>
      <c r="I12" s="27"/>
      <c r="J12" s="27" t="s">
        <v>39</v>
      </c>
      <c r="K12" s="157" t="s">
        <v>26</v>
      </c>
      <c r="L12" s="614"/>
    </row>
    <row r="13" spans="1:12" ht="10.5" customHeight="1">
      <c r="A13" s="27" t="s">
        <v>65</v>
      </c>
      <c r="B13" s="616" t="s">
        <v>601</v>
      </c>
      <c r="C13" s="153">
        <v>1976</v>
      </c>
      <c r="D13" s="143" t="s">
        <v>602</v>
      </c>
      <c r="E13" s="617">
        <v>850028</v>
      </c>
      <c r="F13" s="145">
        <v>143</v>
      </c>
      <c r="G13" s="145"/>
      <c r="H13" s="28" t="s">
        <v>603</v>
      </c>
      <c r="I13" s="27" t="s">
        <v>21</v>
      </c>
      <c r="J13" s="27" t="s">
        <v>22</v>
      </c>
      <c r="K13" s="157" t="s">
        <v>26</v>
      </c>
      <c r="L13" s="614"/>
    </row>
    <row r="14" spans="1:12" ht="10.5" customHeight="1">
      <c r="A14" s="27" t="s">
        <v>604</v>
      </c>
      <c r="B14" s="616"/>
      <c r="C14" s="153">
        <v>1976</v>
      </c>
      <c r="D14" s="143" t="s">
        <v>602</v>
      </c>
      <c r="E14" s="617"/>
      <c r="F14" s="145">
        <v>10</v>
      </c>
      <c r="G14" s="145"/>
      <c r="H14" s="28" t="s">
        <v>603</v>
      </c>
      <c r="I14" s="27" t="s">
        <v>21</v>
      </c>
      <c r="J14" s="27" t="s">
        <v>22</v>
      </c>
      <c r="K14" s="157" t="s">
        <v>26</v>
      </c>
      <c r="L14" s="614"/>
    </row>
    <row r="15" spans="1:12" ht="10.5" customHeight="1">
      <c r="A15" s="27" t="s">
        <v>605</v>
      </c>
      <c r="B15" s="616"/>
      <c r="C15" s="153">
        <v>1976</v>
      </c>
      <c r="D15" s="143" t="s">
        <v>602</v>
      </c>
      <c r="E15" s="617"/>
      <c r="F15" s="145">
        <v>41</v>
      </c>
      <c r="G15" s="145"/>
      <c r="H15" s="28" t="s">
        <v>606</v>
      </c>
      <c r="I15" s="27" t="s">
        <v>29</v>
      </c>
      <c r="J15" s="27" t="s">
        <v>30</v>
      </c>
      <c r="K15" s="157" t="s">
        <v>26</v>
      </c>
      <c r="L15" s="614"/>
    </row>
    <row r="16" spans="1:12" ht="10.5" customHeight="1">
      <c r="A16" s="27" t="s">
        <v>607</v>
      </c>
      <c r="B16" s="616"/>
      <c r="C16" s="153">
        <v>1976</v>
      </c>
      <c r="D16" s="143" t="s">
        <v>602</v>
      </c>
      <c r="E16" s="617"/>
      <c r="F16" s="145">
        <v>14</v>
      </c>
      <c r="G16" s="145"/>
      <c r="H16" s="28" t="s">
        <v>603</v>
      </c>
      <c r="I16" s="27" t="s">
        <v>21</v>
      </c>
      <c r="J16" s="27" t="s">
        <v>22</v>
      </c>
      <c r="K16" s="157" t="s">
        <v>26</v>
      </c>
      <c r="L16" s="614"/>
    </row>
    <row r="17" spans="1:12" ht="10.5" customHeight="1">
      <c r="A17" s="27" t="s">
        <v>608</v>
      </c>
      <c r="B17" s="616"/>
      <c r="C17" s="153">
        <v>1965</v>
      </c>
      <c r="D17" s="143" t="s">
        <v>602</v>
      </c>
      <c r="E17" s="617"/>
      <c r="F17" s="145">
        <v>6407</v>
      </c>
      <c r="G17" s="145"/>
      <c r="H17" s="28" t="s">
        <v>609</v>
      </c>
      <c r="I17" s="27" t="s">
        <v>610</v>
      </c>
      <c r="J17" s="27" t="s">
        <v>22</v>
      </c>
      <c r="K17" s="157" t="s">
        <v>26</v>
      </c>
      <c r="L17" s="614"/>
    </row>
    <row r="18" spans="1:12" ht="10.5" customHeight="1">
      <c r="A18" s="27" t="s">
        <v>611</v>
      </c>
      <c r="B18" s="616"/>
      <c r="C18" s="153">
        <v>1965</v>
      </c>
      <c r="D18" s="143" t="s">
        <v>602</v>
      </c>
      <c r="E18" s="617"/>
      <c r="F18" s="145">
        <v>42</v>
      </c>
      <c r="G18" s="145"/>
      <c r="H18" s="28" t="s">
        <v>603</v>
      </c>
      <c r="I18" s="27" t="s">
        <v>21</v>
      </c>
      <c r="J18" s="27" t="s">
        <v>22</v>
      </c>
      <c r="K18" s="157" t="s">
        <v>26</v>
      </c>
      <c r="L18" s="614"/>
    </row>
    <row r="19" spans="1:12" ht="10.5" customHeight="1">
      <c r="A19" s="27" t="s">
        <v>65</v>
      </c>
      <c r="B19" s="616"/>
      <c r="C19" s="153">
        <v>1965</v>
      </c>
      <c r="D19" s="143" t="s">
        <v>602</v>
      </c>
      <c r="E19" s="617"/>
      <c r="F19" s="145">
        <v>158</v>
      </c>
      <c r="G19" s="145"/>
      <c r="H19" s="28" t="s">
        <v>63</v>
      </c>
      <c r="I19" s="27" t="s">
        <v>21</v>
      </c>
      <c r="J19" s="27" t="s">
        <v>22</v>
      </c>
      <c r="K19" s="157" t="s">
        <v>26</v>
      </c>
      <c r="L19" s="614"/>
    </row>
    <row r="20" spans="1:12" ht="10.5" customHeight="1">
      <c r="A20" s="27" t="s">
        <v>612</v>
      </c>
      <c r="B20" s="616"/>
      <c r="C20" s="153">
        <v>1976</v>
      </c>
      <c r="D20" s="143" t="s">
        <v>602</v>
      </c>
      <c r="E20" s="617"/>
      <c r="F20" s="145">
        <v>243</v>
      </c>
      <c r="G20" s="145"/>
      <c r="H20" s="28" t="s">
        <v>603</v>
      </c>
      <c r="I20" s="27" t="s">
        <v>21</v>
      </c>
      <c r="J20" s="27" t="s">
        <v>22</v>
      </c>
      <c r="K20" s="157" t="s">
        <v>26</v>
      </c>
      <c r="L20" s="614"/>
    </row>
    <row r="21" spans="1:12" s="158" customFormat="1" ht="10.5" customHeight="1">
      <c r="A21" s="27" t="s">
        <v>746</v>
      </c>
      <c r="B21" s="616" t="s">
        <v>747</v>
      </c>
      <c r="C21" s="153">
        <v>1939</v>
      </c>
      <c r="D21" s="143" t="s">
        <v>118</v>
      </c>
      <c r="E21" s="617">
        <v>64300</v>
      </c>
      <c r="F21" s="145">
        <v>65</v>
      </c>
      <c r="G21" s="145"/>
      <c r="H21" s="28" t="s">
        <v>603</v>
      </c>
      <c r="I21" s="27" t="s">
        <v>748</v>
      </c>
      <c r="J21" s="27" t="s">
        <v>18</v>
      </c>
      <c r="K21" s="157" t="s">
        <v>26</v>
      </c>
      <c r="L21" s="614"/>
    </row>
    <row r="22" spans="1:12" s="158" customFormat="1" ht="24.75" customHeight="1" thickBot="1">
      <c r="A22" s="27" t="s">
        <v>84</v>
      </c>
      <c r="B22" s="616"/>
      <c r="C22" s="153">
        <v>1939</v>
      </c>
      <c r="D22" s="143" t="s">
        <v>749</v>
      </c>
      <c r="E22" s="616"/>
      <c r="F22" s="145">
        <v>118</v>
      </c>
      <c r="G22" s="145"/>
      <c r="H22" s="28"/>
      <c r="I22" s="27"/>
      <c r="J22" s="27"/>
      <c r="K22" s="157" t="s">
        <v>750</v>
      </c>
      <c r="L22" s="615"/>
    </row>
    <row r="23" spans="1:12" s="168" customFormat="1" ht="27" customHeight="1">
      <c r="A23" s="159"/>
      <c r="B23" s="160"/>
      <c r="C23" s="161"/>
      <c r="D23" s="162"/>
      <c r="E23" s="163">
        <f>SUM(E4:E22)</f>
        <v>6537469.96</v>
      </c>
      <c r="F23" s="163">
        <f>SUM(F4:F22)</f>
        <v>12562.89</v>
      </c>
      <c r="G23" s="164"/>
      <c r="H23" s="165"/>
      <c r="I23" s="166"/>
      <c r="J23" s="166"/>
      <c r="K23" s="166"/>
      <c r="L23" s="167"/>
    </row>
    <row r="24" spans="1:12" s="158" customFormat="1" ht="15" customHeight="1">
      <c r="A24" s="169"/>
      <c r="B24" s="170"/>
      <c r="C24" s="170"/>
      <c r="D24" s="170"/>
      <c r="E24" s="170"/>
      <c r="F24" s="171"/>
      <c r="G24" s="172"/>
      <c r="H24" s="170"/>
      <c r="I24" s="170"/>
      <c r="J24" s="170"/>
      <c r="K24" s="170"/>
      <c r="L24" s="173"/>
    </row>
    <row r="25" spans="1:5" s="135" customFormat="1" ht="15" customHeight="1">
      <c r="A25" s="602" t="s">
        <v>41</v>
      </c>
      <c r="B25" s="603"/>
      <c r="C25" s="603"/>
      <c r="D25" s="603"/>
      <c r="E25" s="603"/>
    </row>
    <row r="26" spans="1:11" ht="10.5" customHeight="1">
      <c r="A26" s="174" t="s">
        <v>42</v>
      </c>
      <c r="B26" s="175" t="s">
        <v>43</v>
      </c>
      <c r="C26" s="176">
        <v>1992</v>
      </c>
      <c r="D26" s="177" t="s">
        <v>15</v>
      </c>
      <c r="E26" s="178">
        <v>290703</v>
      </c>
      <c r="F26" s="179">
        <v>535.3</v>
      </c>
      <c r="G26" s="179">
        <v>1873550</v>
      </c>
      <c r="H26" s="180" t="s">
        <v>44</v>
      </c>
      <c r="I26" s="180" t="s">
        <v>21</v>
      </c>
      <c r="J26" s="180" t="s">
        <v>45</v>
      </c>
      <c r="K26" s="604" t="s">
        <v>46</v>
      </c>
    </row>
    <row r="27" spans="1:11" ht="10.5" customHeight="1">
      <c r="A27" s="181" t="s">
        <v>47</v>
      </c>
      <c r="B27" s="147" t="s">
        <v>48</v>
      </c>
      <c r="C27" s="148">
        <v>1998</v>
      </c>
      <c r="D27" s="177" t="s">
        <v>15</v>
      </c>
      <c r="E27" s="182">
        <v>97423</v>
      </c>
      <c r="F27" s="154">
        <v>600.5</v>
      </c>
      <c r="G27" s="179">
        <v>810675</v>
      </c>
      <c r="H27" s="141" t="s">
        <v>44</v>
      </c>
      <c r="I27" s="141" t="s">
        <v>26</v>
      </c>
      <c r="J27" s="141" t="s">
        <v>49</v>
      </c>
      <c r="K27" s="604"/>
    </row>
    <row r="28" spans="1:11" ht="11.25">
      <c r="A28" s="96" t="s">
        <v>50</v>
      </c>
      <c r="B28" s="183" t="s">
        <v>43</v>
      </c>
      <c r="C28" s="184">
        <v>1992</v>
      </c>
      <c r="D28" s="185"/>
      <c r="E28" s="186">
        <v>10232</v>
      </c>
      <c r="F28" s="187"/>
      <c r="G28" s="188">
        <f aca="true" t="shared" si="0" ref="G28:G40">SUM(F28*3520)</f>
        <v>0</v>
      </c>
      <c r="H28" s="183"/>
      <c r="I28" s="183"/>
      <c r="J28" s="183"/>
      <c r="K28" s="604"/>
    </row>
    <row r="29" spans="1:11" s="150" customFormat="1" ht="11.25">
      <c r="A29" s="27" t="s">
        <v>51</v>
      </c>
      <c r="B29" s="141" t="s">
        <v>43</v>
      </c>
      <c r="C29" s="148">
        <v>1992</v>
      </c>
      <c r="D29" s="189"/>
      <c r="E29" s="182">
        <v>6695</v>
      </c>
      <c r="F29" s="154"/>
      <c r="G29" s="154">
        <f t="shared" si="0"/>
        <v>0</v>
      </c>
      <c r="H29" s="141"/>
      <c r="I29" s="141"/>
      <c r="J29" s="141"/>
      <c r="K29" s="604"/>
    </row>
    <row r="30" spans="1:11" ht="11.25">
      <c r="A30" s="27" t="s">
        <v>52</v>
      </c>
      <c r="B30" s="141" t="s">
        <v>43</v>
      </c>
      <c r="C30" s="148">
        <v>1992</v>
      </c>
      <c r="D30" s="189"/>
      <c r="E30" s="182">
        <v>266</v>
      </c>
      <c r="F30" s="154"/>
      <c r="G30" s="154">
        <f t="shared" si="0"/>
        <v>0</v>
      </c>
      <c r="H30" s="141"/>
      <c r="I30" s="141"/>
      <c r="J30" s="141"/>
      <c r="K30" s="604"/>
    </row>
    <row r="31" spans="1:11" ht="11.25">
      <c r="A31" s="90" t="s">
        <v>53</v>
      </c>
      <c r="B31" s="141" t="s">
        <v>43</v>
      </c>
      <c r="C31" s="148">
        <v>1992</v>
      </c>
      <c r="D31" s="190"/>
      <c r="E31" s="182">
        <v>896</v>
      </c>
      <c r="F31" s="154"/>
      <c r="G31" s="179">
        <f t="shared" si="0"/>
        <v>0</v>
      </c>
      <c r="H31" s="141"/>
      <c r="I31" s="141"/>
      <c r="J31" s="141"/>
      <c r="K31" s="604"/>
    </row>
    <row r="32" spans="1:11" ht="11.25">
      <c r="A32" s="90" t="s">
        <v>54</v>
      </c>
      <c r="B32" s="141" t="s">
        <v>43</v>
      </c>
      <c r="C32" s="148">
        <v>1992</v>
      </c>
      <c r="D32" s="190"/>
      <c r="E32" s="182">
        <v>331</v>
      </c>
      <c r="F32" s="154"/>
      <c r="G32" s="179">
        <f t="shared" si="0"/>
        <v>0</v>
      </c>
      <c r="H32" s="141"/>
      <c r="I32" s="141"/>
      <c r="J32" s="141"/>
      <c r="K32" s="604"/>
    </row>
    <row r="33" spans="1:11" ht="11.25">
      <c r="A33" s="90" t="s">
        <v>55</v>
      </c>
      <c r="B33" s="141" t="s">
        <v>43</v>
      </c>
      <c r="C33" s="148">
        <v>1992</v>
      </c>
      <c r="D33" s="190"/>
      <c r="E33" s="182">
        <v>2799</v>
      </c>
      <c r="F33" s="154"/>
      <c r="G33" s="179">
        <v>0</v>
      </c>
      <c r="H33" s="141"/>
      <c r="I33" s="141"/>
      <c r="J33" s="141"/>
      <c r="K33" s="604"/>
    </row>
    <row r="34" spans="1:11" ht="11.25">
      <c r="A34" s="90" t="s">
        <v>55</v>
      </c>
      <c r="B34" s="141" t="s">
        <v>48</v>
      </c>
      <c r="C34" s="148">
        <v>1982</v>
      </c>
      <c r="D34" s="191"/>
      <c r="E34" s="182">
        <v>10460</v>
      </c>
      <c r="F34" s="154"/>
      <c r="G34" s="179">
        <v>0</v>
      </c>
      <c r="H34" s="141"/>
      <c r="I34" s="141"/>
      <c r="J34" s="141"/>
      <c r="K34" s="604"/>
    </row>
    <row r="35" spans="1:11" ht="11.25">
      <c r="A35" s="90" t="s">
        <v>56</v>
      </c>
      <c r="B35" s="141" t="s">
        <v>48</v>
      </c>
      <c r="C35" s="148">
        <v>1988</v>
      </c>
      <c r="D35" s="190"/>
      <c r="E35" s="182">
        <v>9053</v>
      </c>
      <c r="F35" s="154"/>
      <c r="G35" s="179">
        <f t="shared" si="0"/>
        <v>0</v>
      </c>
      <c r="H35" s="141"/>
      <c r="I35" s="141"/>
      <c r="J35" s="141"/>
      <c r="K35" s="604"/>
    </row>
    <row r="36" spans="1:11" ht="11.25">
      <c r="A36" s="90" t="s">
        <v>57</v>
      </c>
      <c r="B36" s="141" t="s">
        <v>48</v>
      </c>
      <c r="C36" s="148">
        <v>1988</v>
      </c>
      <c r="D36" s="192"/>
      <c r="E36" s="182">
        <v>654</v>
      </c>
      <c r="F36" s="154"/>
      <c r="G36" s="179">
        <f t="shared" si="0"/>
        <v>0</v>
      </c>
      <c r="H36" s="141"/>
      <c r="I36" s="141"/>
      <c r="J36" s="141"/>
      <c r="K36" s="604"/>
    </row>
    <row r="37" spans="1:11" ht="11.25">
      <c r="A37" s="90" t="s">
        <v>58</v>
      </c>
      <c r="B37" s="141" t="s">
        <v>48</v>
      </c>
      <c r="C37" s="148">
        <v>1981</v>
      </c>
      <c r="D37" s="190"/>
      <c r="E37" s="182">
        <v>10413</v>
      </c>
      <c r="F37" s="154"/>
      <c r="G37" s="179">
        <f t="shared" si="0"/>
        <v>0</v>
      </c>
      <c r="H37" s="141"/>
      <c r="I37" s="141"/>
      <c r="J37" s="141"/>
      <c r="K37" s="604"/>
    </row>
    <row r="38" spans="1:11" ht="11.25">
      <c r="A38" s="90" t="s">
        <v>59</v>
      </c>
      <c r="B38" s="141" t="s">
        <v>48</v>
      </c>
      <c r="C38" s="148">
        <v>1981</v>
      </c>
      <c r="D38" s="191"/>
      <c r="E38" s="182">
        <v>60445</v>
      </c>
      <c r="F38" s="154"/>
      <c r="G38" s="179">
        <f t="shared" si="0"/>
        <v>0</v>
      </c>
      <c r="H38" s="141"/>
      <c r="I38" s="141"/>
      <c r="J38" s="141"/>
      <c r="K38" s="604"/>
    </row>
    <row r="39" spans="1:11" ht="10.5" customHeight="1">
      <c r="A39" s="90" t="s">
        <v>60</v>
      </c>
      <c r="B39" s="141" t="s">
        <v>48</v>
      </c>
      <c r="C39" s="148">
        <v>1986</v>
      </c>
      <c r="D39" s="190"/>
      <c r="E39" s="182">
        <v>47040</v>
      </c>
      <c r="F39" s="154"/>
      <c r="G39" s="179">
        <f t="shared" si="0"/>
        <v>0</v>
      </c>
      <c r="H39" s="141"/>
      <c r="I39" s="141"/>
      <c r="J39" s="141"/>
      <c r="K39" s="604"/>
    </row>
    <row r="40" spans="1:11" ht="11.25">
      <c r="A40" s="90" t="s">
        <v>61</v>
      </c>
      <c r="B40" s="141" t="s">
        <v>48</v>
      </c>
      <c r="C40" s="148">
        <v>1988</v>
      </c>
      <c r="D40" s="190"/>
      <c r="E40" s="182">
        <v>18392</v>
      </c>
      <c r="F40" s="154"/>
      <c r="G40" s="179">
        <f t="shared" si="0"/>
        <v>0</v>
      </c>
      <c r="H40" s="141"/>
      <c r="I40" s="141"/>
      <c r="J40" s="141"/>
      <c r="K40" s="605"/>
    </row>
    <row r="41" spans="1:11" ht="11.25">
      <c r="A41" s="193" t="s">
        <v>62</v>
      </c>
      <c r="B41" s="194" t="s">
        <v>350</v>
      </c>
      <c r="C41" s="195">
        <v>1983</v>
      </c>
      <c r="D41" s="196" t="s">
        <v>118</v>
      </c>
      <c r="E41" s="144">
        <v>31900.78</v>
      </c>
      <c r="F41" s="154">
        <v>1120.95</v>
      </c>
      <c r="G41" s="179">
        <v>4282029</v>
      </c>
      <c r="H41" s="141" t="s">
        <v>63</v>
      </c>
      <c r="I41" s="141" t="s">
        <v>21</v>
      </c>
      <c r="J41" s="141" t="s">
        <v>64</v>
      </c>
      <c r="K41" s="197"/>
    </row>
    <row r="42" spans="1:11" ht="11.25">
      <c r="A42" s="193" t="s">
        <v>65</v>
      </c>
      <c r="B42" s="194" t="s">
        <v>350</v>
      </c>
      <c r="C42" s="195">
        <v>1969</v>
      </c>
      <c r="D42" s="196" t="s">
        <v>15</v>
      </c>
      <c r="E42" s="144">
        <v>182204.23</v>
      </c>
      <c r="F42" s="154">
        <v>1190.3</v>
      </c>
      <c r="G42" s="179">
        <v>2737690</v>
      </c>
      <c r="H42" s="141" t="s">
        <v>63</v>
      </c>
      <c r="I42" s="141" t="s">
        <v>21</v>
      </c>
      <c r="J42" s="141" t="s">
        <v>66</v>
      </c>
      <c r="K42" s="197"/>
    </row>
    <row r="43" spans="1:11" ht="10.5" customHeight="1">
      <c r="A43" s="198" t="s">
        <v>67</v>
      </c>
      <c r="B43" s="199" t="s">
        <v>351</v>
      </c>
      <c r="C43" s="32">
        <v>2009</v>
      </c>
      <c r="D43" s="200"/>
      <c r="E43" s="200">
        <v>7320</v>
      </c>
      <c r="F43" s="187"/>
      <c r="G43" s="154">
        <v>0</v>
      </c>
      <c r="H43" s="183"/>
      <c r="I43" s="183"/>
      <c r="J43" s="183"/>
      <c r="K43" s="201"/>
    </row>
    <row r="44" spans="1:11" ht="19.5" customHeight="1">
      <c r="A44" s="202"/>
      <c r="B44" s="202"/>
      <c r="C44" s="148"/>
      <c r="D44" s="203" t="s">
        <v>40</v>
      </c>
      <c r="E44" s="204">
        <f>SUM(E26:E43)</f>
        <v>787227.01</v>
      </c>
      <c r="F44" s="163">
        <f>SUM(F26:F43)</f>
        <v>3447.05</v>
      </c>
      <c r="G44" s="205">
        <f>SUM(G26:G42)</f>
        <v>9703944</v>
      </c>
      <c r="H44" s="141"/>
      <c r="I44" s="141"/>
      <c r="J44" s="141"/>
      <c r="K44" s="206"/>
    </row>
    <row r="45" spans="1:11" ht="11.25">
      <c r="A45" s="207"/>
      <c r="B45" s="207"/>
      <c r="C45" s="97"/>
      <c r="D45" s="208"/>
      <c r="E45" s="209"/>
      <c r="F45" s="210"/>
      <c r="G45" s="209"/>
      <c r="H45" s="211"/>
      <c r="I45" s="211"/>
      <c r="J45" s="211"/>
      <c r="K45" s="211"/>
    </row>
    <row r="46" spans="1:6" s="135" customFormat="1" ht="15" customHeight="1">
      <c r="A46" s="599" t="s">
        <v>774</v>
      </c>
      <c r="B46" s="600"/>
      <c r="C46" s="600"/>
      <c r="D46" s="600"/>
      <c r="E46" s="601"/>
      <c r="F46" s="212"/>
    </row>
    <row r="47" spans="1:11" ht="101.25">
      <c r="A47" s="213" t="s">
        <v>68</v>
      </c>
      <c r="B47" s="180" t="s">
        <v>69</v>
      </c>
      <c r="C47" s="214">
        <v>1968</v>
      </c>
      <c r="D47" s="177" t="s">
        <v>15</v>
      </c>
      <c r="E47" s="215">
        <v>161710</v>
      </c>
      <c r="F47" s="216">
        <v>1092</v>
      </c>
      <c r="G47" s="217">
        <f>SUM(F47*3075)</f>
        <v>3357900</v>
      </c>
      <c r="H47" s="180" t="s">
        <v>368</v>
      </c>
      <c r="I47" s="180" t="s">
        <v>71</v>
      </c>
      <c r="J47" s="180" t="s">
        <v>369</v>
      </c>
      <c r="K47" s="218"/>
    </row>
    <row r="48" spans="1:11" ht="33.75">
      <c r="A48" s="219" t="s">
        <v>72</v>
      </c>
      <c r="B48" s="220" t="s">
        <v>69</v>
      </c>
      <c r="C48" s="184">
        <v>1981</v>
      </c>
      <c r="D48" s="221" t="s">
        <v>15</v>
      </c>
      <c r="E48" s="186">
        <v>9588</v>
      </c>
      <c r="F48" s="222">
        <v>50</v>
      </c>
      <c r="G48" s="223">
        <v>115000</v>
      </c>
      <c r="H48" s="224" t="s">
        <v>70</v>
      </c>
      <c r="I48" s="224" t="s">
        <v>71</v>
      </c>
      <c r="J48" s="183" t="s">
        <v>73</v>
      </c>
      <c r="K48" s="225"/>
    </row>
    <row r="49" spans="1:11" ht="33.75">
      <c r="A49" s="141" t="s">
        <v>74</v>
      </c>
      <c r="B49" s="141" t="s">
        <v>69</v>
      </c>
      <c r="C49" s="148">
        <v>1981</v>
      </c>
      <c r="D49" s="226" t="s">
        <v>15</v>
      </c>
      <c r="E49" s="182">
        <v>238923</v>
      </c>
      <c r="F49" s="227">
        <v>500</v>
      </c>
      <c r="G49" s="145">
        <v>1910000</v>
      </c>
      <c r="H49" s="141" t="s">
        <v>75</v>
      </c>
      <c r="I49" s="141" t="s">
        <v>71</v>
      </c>
      <c r="J49" s="141" t="s">
        <v>76</v>
      </c>
      <c r="K49" s="194"/>
    </row>
    <row r="50" spans="1:11" s="150" customFormat="1" ht="11.25">
      <c r="A50" s="228"/>
      <c r="B50" s="228"/>
      <c r="C50" s="229"/>
      <c r="D50" s="230" t="s">
        <v>40</v>
      </c>
      <c r="E50" s="204">
        <f>SUM(E47:E49)</f>
        <v>410221</v>
      </c>
      <c r="F50" s="231">
        <f>SUM(F47:F49)</f>
        <v>1642</v>
      </c>
      <c r="G50" s="164">
        <f>SUM(G47:G49)</f>
        <v>5382900</v>
      </c>
      <c r="H50" s="211"/>
      <c r="I50" s="211"/>
      <c r="J50" s="211"/>
      <c r="K50" s="211"/>
    </row>
    <row r="51" ht="14.25" customHeight="1"/>
    <row r="52" spans="1:6" s="135" customFormat="1" ht="15" customHeight="1">
      <c r="A52" s="599" t="s">
        <v>77</v>
      </c>
      <c r="B52" s="600"/>
      <c r="C52" s="600"/>
      <c r="D52" s="600"/>
      <c r="E52" s="601"/>
      <c r="F52" s="212"/>
    </row>
    <row r="53" spans="1:11" ht="22.5">
      <c r="A53" s="213" t="s">
        <v>78</v>
      </c>
      <c r="B53" s="180" t="s">
        <v>79</v>
      </c>
      <c r="C53" s="214">
        <v>1982</v>
      </c>
      <c r="D53" s="177" t="s">
        <v>15</v>
      </c>
      <c r="E53" s="215">
        <v>190042</v>
      </c>
      <c r="F53" s="179">
        <v>898.7</v>
      </c>
      <c r="G53" s="217">
        <v>4493500</v>
      </c>
      <c r="H53" s="180" t="s">
        <v>80</v>
      </c>
      <c r="I53" s="180" t="s">
        <v>81</v>
      </c>
      <c r="J53" s="180" t="s">
        <v>82</v>
      </c>
      <c r="K53" s="218" t="s">
        <v>83</v>
      </c>
    </row>
    <row r="54" spans="1:11" ht="11.25">
      <c r="A54" s="181" t="s">
        <v>84</v>
      </c>
      <c r="B54" s="147" t="s">
        <v>79</v>
      </c>
      <c r="C54" s="80">
        <v>1993</v>
      </c>
      <c r="D54" s="233" t="s">
        <v>15</v>
      </c>
      <c r="E54" s="151">
        <v>24404.4</v>
      </c>
      <c r="F54" s="154">
        <v>124.7</v>
      </c>
      <c r="G54" s="145">
        <v>188345</v>
      </c>
      <c r="H54" s="141" t="s">
        <v>85</v>
      </c>
      <c r="I54" s="141" t="s">
        <v>81</v>
      </c>
      <c r="J54" s="141" t="s">
        <v>25</v>
      </c>
      <c r="K54" s="234" t="s">
        <v>86</v>
      </c>
    </row>
    <row r="55" spans="1:11" ht="11.25">
      <c r="A55" s="219" t="s">
        <v>87</v>
      </c>
      <c r="B55" s="183" t="s">
        <v>79</v>
      </c>
      <c r="C55" s="235">
        <v>1995</v>
      </c>
      <c r="D55" s="236" t="s">
        <v>15</v>
      </c>
      <c r="E55" s="237">
        <v>19600</v>
      </c>
      <c r="F55" s="187">
        <v>0</v>
      </c>
      <c r="G55" s="238">
        <v>19600</v>
      </c>
      <c r="H55" s="183" t="s">
        <v>63</v>
      </c>
      <c r="I55" s="183"/>
      <c r="J55" s="183" t="s">
        <v>88</v>
      </c>
      <c r="K55" s="239"/>
    </row>
    <row r="56" spans="1:11" ht="11.25">
      <c r="A56" s="141" t="s">
        <v>89</v>
      </c>
      <c r="B56" s="141" t="s">
        <v>79</v>
      </c>
      <c r="C56" s="80">
        <v>1999</v>
      </c>
      <c r="D56" s="226" t="s">
        <v>15</v>
      </c>
      <c r="E56" s="149">
        <v>2200</v>
      </c>
      <c r="F56" s="154">
        <v>0</v>
      </c>
      <c r="G56" s="145">
        <v>2200</v>
      </c>
      <c r="H56" s="141" t="s">
        <v>30</v>
      </c>
      <c r="I56" s="141"/>
      <c r="J56" s="141" t="s">
        <v>30</v>
      </c>
      <c r="K56" s="141"/>
    </row>
    <row r="57" spans="1:11" s="150" customFormat="1" ht="11.25">
      <c r="A57" s="228"/>
      <c r="B57" s="228"/>
      <c r="C57" s="229"/>
      <c r="D57" s="230" t="s">
        <v>40</v>
      </c>
      <c r="E57" s="240">
        <f>SUM(E53:E56)</f>
        <v>236246.4</v>
      </c>
      <c r="F57" s="163">
        <f>SUM(F53:F56)</f>
        <v>1023.4000000000001</v>
      </c>
      <c r="G57" s="241">
        <f>SUM(G53:G56)</f>
        <v>4703645</v>
      </c>
      <c r="H57" s="211"/>
      <c r="I57" s="211"/>
      <c r="J57" s="211"/>
      <c r="K57" s="211"/>
    </row>
    <row r="58" spans="1:11" s="150" customFormat="1" ht="11.25">
      <c r="A58" s="228"/>
      <c r="B58" s="228"/>
      <c r="C58" s="229"/>
      <c r="D58" s="208"/>
      <c r="E58" s="242"/>
      <c r="F58" s="243"/>
      <c r="G58" s="164"/>
      <c r="H58" s="211"/>
      <c r="I58" s="211"/>
      <c r="J58" s="211"/>
      <c r="K58" s="211"/>
    </row>
    <row r="59" spans="1:6" s="135" customFormat="1" ht="15" customHeight="1">
      <c r="A59" s="599" t="s">
        <v>353</v>
      </c>
      <c r="B59" s="600"/>
      <c r="C59" s="600"/>
      <c r="D59" s="600"/>
      <c r="E59" s="601"/>
      <c r="F59" s="212"/>
    </row>
    <row r="60" spans="1:11" ht="67.5">
      <c r="A60" s="213" t="s">
        <v>386</v>
      </c>
      <c r="B60" s="180" t="s">
        <v>90</v>
      </c>
      <c r="C60" s="244">
        <v>1979</v>
      </c>
      <c r="D60" s="177" t="s">
        <v>91</v>
      </c>
      <c r="E60" s="245">
        <v>2226986.92</v>
      </c>
      <c r="F60" s="246">
        <v>5341</v>
      </c>
      <c r="G60" s="217">
        <v>16995062</v>
      </c>
      <c r="H60" s="180" t="s">
        <v>387</v>
      </c>
      <c r="I60" s="180" t="s">
        <v>34</v>
      </c>
      <c r="J60" s="180" t="s">
        <v>22</v>
      </c>
      <c r="K60" s="247" t="s">
        <v>779</v>
      </c>
    </row>
    <row r="61" spans="1:11" ht="11.25">
      <c r="A61" s="211"/>
      <c r="B61" s="211"/>
      <c r="C61" s="229"/>
      <c r="D61" s="230" t="s">
        <v>40</v>
      </c>
      <c r="E61" s="240">
        <f>SUM(E60)</f>
        <v>2226986.92</v>
      </c>
      <c r="F61" s="163">
        <f>SUM(F60)</f>
        <v>5341</v>
      </c>
      <c r="G61" s="248"/>
      <c r="H61" s="211"/>
      <c r="I61" s="211"/>
      <c r="J61" s="211"/>
      <c r="K61" s="249"/>
    </row>
    <row r="62" ht="11.25"/>
    <row r="63" spans="1:6" s="135" customFormat="1" ht="15" customHeight="1">
      <c r="A63" s="599" t="s">
        <v>777</v>
      </c>
      <c r="B63" s="600"/>
      <c r="C63" s="600"/>
      <c r="D63" s="600"/>
      <c r="E63" s="601"/>
      <c r="F63" s="212"/>
    </row>
    <row r="64" spans="1:11" ht="31.5" customHeight="1">
      <c r="A64" s="213" t="s">
        <v>92</v>
      </c>
      <c r="B64" s="180" t="s">
        <v>93</v>
      </c>
      <c r="C64" s="214">
        <v>1898</v>
      </c>
      <c r="D64" s="177" t="s">
        <v>15</v>
      </c>
      <c r="E64" s="250">
        <v>76488</v>
      </c>
      <c r="F64" s="154">
        <v>250</v>
      </c>
      <c r="G64" s="250">
        <v>955000</v>
      </c>
      <c r="H64" s="180" t="s">
        <v>63</v>
      </c>
      <c r="I64" s="180" t="s">
        <v>94</v>
      </c>
      <c r="J64" s="141" t="s">
        <v>95</v>
      </c>
      <c r="K64" s="141" t="s">
        <v>96</v>
      </c>
    </row>
    <row r="65" spans="1:11" ht="19.5" customHeight="1">
      <c r="A65" s="181" t="s">
        <v>97</v>
      </c>
      <c r="B65" s="147" t="s">
        <v>93</v>
      </c>
      <c r="C65" s="80">
        <v>1985</v>
      </c>
      <c r="D65" s="177" t="s">
        <v>15</v>
      </c>
      <c r="E65" s="182">
        <v>12361</v>
      </c>
      <c r="F65" s="154">
        <v>140</v>
      </c>
      <c r="G65" s="250">
        <v>534800</v>
      </c>
      <c r="H65" s="141" t="s">
        <v>63</v>
      </c>
      <c r="I65" s="141" t="s">
        <v>98</v>
      </c>
      <c r="J65" s="251" t="s">
        <v>99</v>
      </c>
      <c r="K65" s="141" t="s">
        <v>100</v>
      </c>
    </row>
    <row r="66" spans="1:11" ht="22.5">
      <c r="A66" s="219" t="s">
        <v>92</v>
      </c>
      <c r="B66" s="183" t="s">
        <v>93</v>
      </c>
      <c r="C66" s="235">
        <v>1965</v>
      </c>
      <c r="D66" s="221" t="s">
        <v>15</v>
      </c>
      <c r="E66" s="186">
        <v>352754</v>
      </c>
      <c r="F66" s="187">
        <v>1140</v>
      </c>
      <c r="G66" s="252">
        <v>4354800</v>
      </c>
      <c r="H66" s="183" t="s">
        <v>101</v>
      </c>
      <c r="I66" s="183" t="s">
        <v>21</v>
      </c>
      <c r="J66" s="183" t="s">
        <v>102</v>
      </c>
      <c r="K66" s="183" t="s">
        <v>103</v>
      </c>
    </row>
    <row r="67" spans="1:11" s="150" customFormat="1" ht="22.5">
      <c r="A67" s="141" t="s">
        <v>84</v>
      </c>
      <c r="B67" s="141" t="s">
        <v>93</v>
      </c>
      <c r="C67" s="80">
        <v>1898</v>
      </c>
      <c r="D67" s="226" t="s">
        <v>15</v>
      </c>
      <c r="E67" s="182">
        <v>40174</v>
      </c>
      <c r="F67" s="154">
        <v>70</v>
      </c>
      <c r="G67" s="253">
        <v>94500</v>
      </c>
      <c r="H67" s="141" t="s">
        <v>63</v>
      </c>
      <c r="I67" s="141" t="s">
        <v>98</v>
      </c>
      <c r="J67" s="141" t="s">
        <v>104</v>
      </c>
      <c r="K67" s="141" t="s">
        <v>105</v>
      </c>
    </row>
    <row r="68" spans="1:11" ht="45">
      <c r="A68" s="213" t="s">
        <v>106</v>
      </c>
      <c r="B68" s="180" t="s">
        <v>93</v>
      </c>
      <c r="C68" s="214">
        <v>1988</v>
      </c>
      <c r="D68" s="177" t="s">
        <v>15</v>
      </c>
      <c r="E68" s="254">
        <v>478508</v>
      </c>
      <c r="F68" s="179">
        <v>1310</v>
      </c>
      <c r="G68" s="250">
        <v>5004200</v>
      </c>
      <c r="H68" s="180" t="s">
        <v>107</v>
      </c>
      <c r="I68" s="180" t="s">
        <v>21</v>
      </c>
      <c r="J68" s="180" t="s">
        <v>108</v>
      </c>
      <c r="K68" s="180" t="s">
        <v>109</v>
      </c>
    </row>
    <row r="69" spans="1:11" ht="22.5">
      <c r="A69" s="181" t="s">
        <v>110</v>
      </c>
      <c r="B69" s="141" t="s">
        <v>93</v>
      </c>
      <c r="C69" s="80">
        <v>1983</v>
      </c>
      <c r="D69" s="177" t="s">
        <v>15</v>
      </c>
      <c r="E69" s="182">
        <v>12538</v>
      </c>
      <c r="F69" s="154">
        <v>110</v>
      </c>
      <c r="G69" s="250">
        <v>148500</v>
      </c>
      <c r="H69" s="141" t="s">
        <v>63</v>
      </c>
      <c r="I69" s="141" t="s">
        <v>21</v>
      </c>
      <c r="J69" s="141" t="s">
        <v>111</v>
      </c>
      <c r="K69" s="206" t="s">
        <v>112</v>
      </c>
    </row>
    <row r="70" spans="1:11" ht="45">
      <c r="A70" s="181" t="s">
        <v>113</v>
      </c>
      <c r="B70" s="141" t="s">
        <v>93</v>
      </c>
      <c r="C70" s="80">
        <v>1898</v>
      </c>
      <c r="D70" s="177" t="s">
        <v>15</v>
      </c>
      <c r="E70" s="182">
        <v>723585.2</v>
      </c>
      <c r="F70" s="154">
        <v>2290</v>
      </c>
      <c r="G70" s="250">
        <v>8748800</v>
      </c>
      <c r="H70" s="141" t="s">
        <v>63</v>
      </c>
      <c r="I70" s="141" t="s">
        <v>21</v>
      </c>
      <c r="J70" s="141" t="s">
        <v>114</v>
      </c>
      <c r="K70" s="206" t="s">
        <v>115</v>
      </c>
    </row>
    <row r="71" spans="4:7" s="168" customFormat="1" ht="11.25">
      <c r="D71" s="168" t="s">
        <v>40</v>
      </c>
      <c r="E71" s="255">
        <f>SUM(E64:E70)</f>
        <v>1696408.2</v>
      </c>
      <c r="F71" s="256">
        <f>SUM(F64:F70)</f>
        <v>5310</v>
      </c>
      <c r="G71" s="255">
        <f>SUM(G64:G70)</f>
        <v>19840600</v>
      </c>
    </row>
    <row r="72" ht="11.25">
      <c r="E72" s="257"/>
    </row>
    <row r="74" spans="1:6" s="135" customFormat="1" ht="15" customHeight="1">
      <c r="A74" s="602" t="s">
        <v>116</v>
      </c>
      <c r="B74" s="603"/>
      <c r="C74" s="603"/>
      <c r="D74" s="603"/>
      <c r="E74" s="603"/>
      <c r="F74" s="212"/>
    </row>
    <row r="75" spans="1:11" ht="25.5" customHeight="1">
      <c r="A75" s="258" t="s">
        <v>718</v>
      </c>
      <c r="B75" s="259" t="s">
        <v>117</v>
      </c>
      <c r="C75" s="260">
        <v>1944</v>
      </c>
      <c r="D75" s="177" t="s">
        <v>118</v>
      </c>
      <c r="E75" s="252">
        <v>1106923.09</v>
      </c>
      <c r="F75" s="179">
        <v>1067.73</v>
      </c>
      <c r="G75" s="250">
        <f>SUM(F75*3075)</f>
        <v>3283269.75</v>
      </c>
      <c r="H75" s="180"/>
      <c r="I75" s="180"/>
      <c r="J75" s="180"/>
      <c r="K75" s="261" t="s">
        <v>119</v>
      </c>
    </row>
    <row r="76" spans="1:11" ht="10.5" customHeight="1" thickBot="1">
      <c r="A76" s="96" t="s">
        <v>719</v>
      </c>
      <c r="B76" s="235" t="s">
        <v>117</v>
      </c>
      <c r="C76" s="32" t="s">
        <v>120</v>
      </c>
      <c r="D76" s="262" t="s">
        <v>118</v>
      </c>
      <c r="E76" s="263">
        <v>33772.2</v>
      </c>
      <c r="F76" s="187">
        <v>113</v>
      </c>
      <c r="G76" s="250">
        <v>259900</v>
      </c>
      <c r="H76" s="183"/>
      <c r="I76" s="183"/>
      <c r="J76" s="183"/>
      <c r="K76" s="201" t="s">
        <v>121</v>
      </c>
    </row>
    <row r="77" spans="1:11" ht="12.75" customHeight="1" thickBot="1">
      <c r="A77" s="264"/>
      <c r="B77" s="265"/>
      <c r="C77" s="266"/>
      <c r="D77" s="267" t="s">
        <v>40</v>
      </c>
      <c r="E77" s="268">
        <f>SUM(E75:E76)</f>
        <v>1140695.29</v>
      </c>
      <c r="F77" s="163">
        <f>SUM(F75:F76)</f>
        <v>1180.73</v>
      </c>
      <c r="G77" s="255">
        <f>SUM(G75:G76)</f>
        <v>3543169.75</v>
      </c>
      <c r="H77" s="269"/>
      <c r="I77" s="269"/>
      <c r="J77" s="269"/>
      <c r="K77" s="270"/>
    </row>
    <row r="78" spans="1:11" s="278" customFormat="1" ht="12.75" customHeight="1">
      <c r="A78" s="271"/>
      <c r="B78" s="271"/>
      <c r="C78" s="272"/>
      <c r="D78" s="273"/>
      <c r="E78" s="274"/>
      <c r="F78" s="275"/>
      <c r="G78" s="276"/>
      <c r="H78" s="277"/>
      <c r="I78" s="277"/>
      <c r="J78" s="277"/>
      <c r="K78" s="277"/>
    </row>
    <row r="79" spans="1:11" s="17" customFormat="1" ht="15.75" customHeight="1">
      <c r="A79" s="279"/>
      <c r="B79" s="279"/>
      <c r="C79" s="280"/>
      <c r="D79" s="281"/>
      <c r="E79" s="209"/>
      <c r="F79" s="282"/>
      <c r="G79" s="164"/>
      <c r="H79" s="283"/>
      <c r="I79" s="283"/>
      <c r="J79" s="283"/>
      <c r="K79" s="283"/>
    </row>
    <row r="81" spans="1:6" s="135" customFormat="1" ht="15" customHeight="1">
      <c r="A81" s="599" t="s">
        <v>122</v>
      </c>
      <c r="B81" s="600"/>
      <c r="C81" s="600"/>
      <c r="D81" s="600"/>
      <c r="E81" s="601"/>
      <c r="F81" s="212"/>
    </row>
    <row r="82" spans="1:11" ht="33.75">
      <c r="A82" s="213" t="s">
        <v>123</v>
      </c>
      <c r="B82" s="180" t="s">
        <v>124</v>
      </c>
      <c r="C82" s="214">
        <v>1966</v>
      </c>
      <c r="D82" s="284" t="s">
        <v>15</v>
      </c>
      <c r="E82" s="285">
        <v>1729124</v>
      </c>
      <c r="F82" s="216">
        <v>3100</v>
      </c>
      <c r="G82" s="217">
        <v>11842000</v>
      </c>
      <c r="H82" s="180" t="s">
        <v>125</v>
      </c>
      <c r="I82" s="180" t="s">
        <v>126</v>
      </c>
      <c r="J82" s="180" t="s">
        <v>127</v>
      </c>
      <c r="K82" s="286" t="s">
        <v>357</v>
      </c>
    </row>
    <row r="83" spans="1:11" ht="33.75">
      <c r="A83" s="181" t="s">
        <v>358</v>
      </c>
      <c r="B83" s="141" t="s">
        <v>128</v>
      </c>
      <c r="C83" s="80">
        <v>1966</v>
      </c>
      <c r="D83" s="143" t="s">
        <v>15</v>
      </c>
      <c r="E83" s="287">
        <v>611835</v>
      </c>
      <c r="F83" s="227">
        <v>1497</v>
      </c>
      <c r="G83" s="145">
        <v>5718540</v>
      </c>
      <c r="H83" s="141" t="s">
        <v>129</v>
      </c>
      <c r="I83" s="141" t="s">
        <v>130</v>
      </c>
      <c r="J83" s="141" t="s">
        <v>131</v>
      </c>
      <c r="K83" s="206" t="s">
        <v>359</v>
      </c>
    </row>
    <row r="84" spans="1:11" ht="90">
      <c r="A84" s="181" t="s">
        <v>132</v>
      </c>
      <c r="B84" s="141" t="s">
        <v>133</v>
      </c>
      <c r="C84" s="80">
        <v>1967</v>
      </c>
      <c r="D84" s="226" t="s">
        <v>15</v>
      </c>
      <c r="E84" s="287">
        <v>600842.4</v>
      </c>
      <c r="F84" s="227">
        <v>2420</v>
      </c>
      <c r="G84" s="145">
        <v>9244400</v>
      </c>
      <c r="H84" s="141" t="s">
        <v>134</v>
      </c>
      <c r="I84" s="141" t="s">
        <v>135</v>
      </c>
      <c r="J84" s="141" t="s">
        <v>136</v>
      </c>
      <c r="K84" s="206" t="s">
        <v>360</v>
      </c>
    </row>
    <row r="85" spans="1:11" ht="45">
      <c r="A85" s="181" t="s">
        <v>137</v>
      </c>
      <c r="B85" s="141" t="s">
        <v>133</v>
      </c>
      <c r="C85" s="80">
        <v>1967</v>
      </c>
      <c r="D85" s="226" t="s">
        <v>15</v>
      </c>
      <c r="E85" s="287">
        <v>317990</v>
      </c>
      <c r="F85" s="227">
        <v>1325</v>
      </c>
      <c r="G85" s="145">
        <v>4637500</v>
      </c>
      <c r="H85" s="141" t="s">
        <v>63</v>
      </c>
      <c r="I85" s="141" t="s">
        <v>138</v>
      </c>
      <c r="J85" s="141" t="s">
        <v>139</v>
      </c>
      <c r="K85" s="206" t="s">
        <v>361</v>
      </c>
    </row>
    <row r="86" spans="1:11" ht="22.5">
      <c r="A86" s="181" t="s">
        <v>142</v>
      </c>
      <c r="B86" s="141" t="s">
        <v>140</v>
      </c>
      <c r="C86" s="80">
        <v>1999</v>
      </c>
      <c r="D86" s="226" t="s">
        <v>15</v>
      </c>
      <c r="E86" s="287">
        <v>2100</v>
      </c>
      <c r="F86" s="227">
        <v>20</v>
      </c>
      <c r="G86" s="145">
        <v>46000</v>
      </c>
      <c r="H86" s="141" t="s">
        <v>143</v>
      </c>
      <c r="I86" s="141" t="s">
        <v>143</v>
      </c>
      <c r="J86" s="141" t="s">
        <v>362</v>
      </c>
      <c r="K86" s="206"/>
    </row>
    <row r="87" spans="1:11" ht="22.5">
      <c r="A87" s="181" t="s">
        <v>651</v>
      </c>
      <c r="B87" s="141" t="s">
        <v>140</v>
      </c>
      <c r="C87" s="80">
        <v>1999</v>
      </c>
      <c r="D87" s="226" t="s">
        <v>15</v>
      </c>
      <c r="E87" s="287">
        <v>2100</v>
      </c>
      <c r="F87" s="227">
        <v>20</v>
      </c>
      <c r="G87" s="145">
        <v>46000</v>
      </c>
      <c r="H87" s="141" t="s">
        <v>143</v>
      </c>
      <c r="I87" s="141" t="s">
        <v>143</v>
      </c>
      <c r="J87" s="141" t="s">
        <v>144</v>
      </c>
      <c r="K87" s="206"/>
    </row>
    <row r="88" spans="1:11" ht="101.25">
      <c r="A88" s="181" t="s">
        <v>145</v>
      </c>
      <c r="B88" s="141" t="s">
        <v>140</v>
      </c>
      <c r="C88" s="80">
        <v>2011</v>
      </c>
      <c r="D88" s="143" t="s">
        <v>15</v>
      </c>
      <c r="E88" s="287">
        <v>2877149.06</v>
      </c>
      <c r="F88" s="227">
        <v>1327.7</v>
      </c>
      <c r="G88" s="145">
        <v>5071814</v>
      </c>
      <c r="H88" s="141" t="s">
        <v>146</v>
      </c>
      <c r="I88" s="141"/>
      <c r="J88" s="141" t="s">
        <v>147</v>
      </c>
      <c r="K88" s="206" t="s">
        <v>363</v>
      </c>
    </row>
    <row r="89" spans="1:11" ht="22.5">
      <c r="A89" s="181" t="s">
        <v>148</v>
      </c>
      <c r="B89" s="141" t="s">
        <v>140</v>
      </c>
      <c r="C89" s="80">
        <v>2011</v>
      </c>
      <c r="D89" s="143" t="s">
        <v>15</v>
      </c>
      <c r="E89" s="287">
        <v>553632.21</v>
      </c>
      <c r="F89" s="227">
        <v>472.47</v>
      </c>
      <c r="G89" s="145">
        <v>472470</v>
      </c>
      <c r="H89" s="141"/>
      <c r="I89" s="141"/>
      <c r="J89" s="141" t="s">
        <v>149</v>
      </c>
      <c r="K89" s="206" t="s">
        <v>364</v>
      </c>
    </row>
    <row r="90" spans="1:11" ht="11.25">
      <c r="A90" s="90" t="s">
        <v>150</v>
      </c>
      <c r="B90" s="27" t="s">
        <v>151</v>
      </c>
      <c r="C90" s="15"/>
      <c r="D90" s="143" t="s">
        <v>15</v>
      </c>
      <c r="E90" s="288">
        <v>21469.27</v>
      </c>
      <c r="F90" s="227">
        <v>44.86</v>
      </c>
      <c r="G90" s="145">
        <v>125608</v>
      </c>
      <c r="H90" s="141"/>
      <c r="I90" s="141"/>
      <c r="J90" s="141"/>
      <c r="K90" s="289"/>
    </row>
    <row r="91" spans="1:11" s="150" customFormat="1" ht="11.25">
      <c r="A91" s="90" t="s">
        <v>152</v>
      </c>
      <c r="B91" s="27" t="s">
        <v>151</v>
      </c>
      <c r="C91" s="15"/>
      <c r="D91" s="143" t="s">
        <v>15</v>
      </c>
      <c r="E91" s="288">
        <v>21469.27</v>
      </c>
      <c r="F91" s="227">
        <v>44.86</v>
      </c>
      <c r="G91" s="145">
        <v>125608</v>
      </c>
      <c r="H91" s="141"/>
      <c r="I91" s="141"/>
      <c r="J91" s="141"/>
      <c r="K91" s="206"/>
    </row>
    <row r="92" spans="1:11" ht="11.25">
      <c r="A92" s="174" t="s">
        <v>153</v>
      </c>
      <c r="B92" s="175" t="s">
        <v>151</v>
      </c>
      <c r="C92" s="290"/>
      <c r="D92" s="291" t="s">
        <v>15</v>
      </c>
      <c r="E92" s="292">
        <v>21469.27</v>
      </c>
      <c r="F92" s="293">
        <v>44.86</v>
      </c>
      <c r="G92" s="217">
        <v>125608</v>
      </c>
      <c r="H92" s="294"/>
      <c r="I92" s="294"/>
      <c r="J92" s="294"/>
      <c r="K92" s="295" t="s">
        <v>154</v>
      </c>
    </row>
    <row r="93" spans="1:11" ht="11.25">
      <c r="A93" s="90" t="s">
        <v>155</v>
      </c>
      <c r="B93" s="27" t="s">
        <v>151</v>
      </c>
      <c r="C93" s="15"/>
      <c r="D93" s="143" t="s">
        <v>15</v>
      </c>
      <c r="E93" s="288">
        <v>21469.27</v>
      </c>
      <c r="F93" s="296">
        <v>44.86</v>
      </c>
      <c r="G93" s="145">
        <v>125608</v>
      </c>
      <c r="H93" s="51"/>
      <c r="I93" s="51"/>
      <c r="J93" s="51"/>
      <c r="K93" s="297" t="s">
        <v>154</v>
      </c>
    </row>
    <row r="94" spans="1:11" ht="11.25">
      <c r="A94" s="90" t="s">
        <v>156</v>
      </c>
      <c r="B94" s="27" t="s">
        <v>151</v>
      </c>
      <c r="C94" s="15"/>
      <c r="D94" s="143" t="s">
        <v>15</v>
      </c>
      <c r="E94" s="288">
        <v>21469.27</v>
      </c>
      <c r="F94" s="296">
        <v>44.86</v>
      </c>
      <c r="G94" s="145">
        <v>125608</v>
      </c>
      <c r="H94" s="51"/>
      <c r="I94" s="51"/>
      <c r="J94" s="51"/>
      <c r="K94" s="297" t="s">
        <v>154</v>
      </c>
    </row>
    <row r="95" spans="1:11" ht="11.25">
      <c r="A95" s="90" t="s">
        <v>157</v>
      </c>
      <c r="B95" s="27" t="s">
        <v>151</v>
      </c>
      <c r="C95" s="15"/>
      <c r="D95" s="143" t="s">
        <v>15</v>
      </c>
      <c r="E95" s="288">
        <v>21469.27</v>
      </c>
      <c r="F95" s="296">
        <v>44.86</v>
      </c>
      <c r="G95" s="145">
        <v>125608</v>
      </c>
      <c r="H95" s="51"/>
      <c r="I95" s="51"/>
      <c r="J95" s="51"/>
      <c r="K95" s="297" t="s">
        <v>154</v>
      </c>
    </row>
    <row r="96" spans="1:11" ht="11.25">
      <c r="A96" s="90" t="s">
        <v>158</v>
      </c>
      <c r="B96" s="27" t="s">
        <v>151</v>
      </c>
      <c r="C96" s="15"/>
      <c r="D96" s="143" t="s">
        <v>15</v>
      </c>
      <c r="E96" s="288">
        <v>25852.25</v>
      </c>
      <c r="F96" s="296">
        <v>26</v>
      </c>
      <c r="G96" s="145">
        <v>72800</v>
      </c>
      <c r="H96" s="51"/>
      <c r="I96" s="51"/>
      <c r="J96" s="51"/>
      <c r="K96" s="297" t="s">
        <v>154</v>
      </c>
    </row>
    <row r="97" spans="1:11" ht="11.25">
      <c r="A97" s="90" t="s">
        <v>159</v>
      </c>
      <c r="B97" s="27" t="s">
        <v>151</v>
      </c>
      <c r="C97" s="15"/>
      <c r="D97" s="143" t="s">
        <v>15</v>
      </c>
      <c r="E97" s="288">
        <v>90780</v>
      </c>
      <c r="F97" s="298">
        <v>211.6</v>
      </c>
      <c r="G97" s="29" t="s">
        <v>349</v>
      </c>
      <c r="H97" s="51"/>
      <c r="I97" s="51"/>
      <c r="J97" s="51"/>
      <c r="K97" s="297" t="s">
        <v>154</v>
      </c>
    </row>
    <row r="98" spans="1:11" ht="10.5" customHeight="1">
      <c r="A98" s="299" t="s">
        <v>160</v>
      </c>
      <c r="B98" s="300" t="s">
        <v>151</v>
      </c>
      <c r="C98" s="301"/>
      <c r="D98" s="302" t="s">
        <v>15</v>
      </c>
      <c r="E98" s="303">
        <v>886830.1</v>
      </c>
      <c r="F98" s="304">
        <v>866.9</v>
      </c>
      <c r="G98" s="145">
        <v>3311558</v>
      </c>
      <c r="H98" s="51"/>
      <c r="I98" s="51"/>
      <c r="J98" s="51"/>
      <c r="K98" s="297" t="s">
        <v>154</v>
      </c>
    </row>
    <row r="99" spans="1:11" ht="10.5" customHeight="1">
      <c r="A99" s="90" t="s">
        <v>161</v>
      </c>
      <c r="B99" s="27" t="s">
        <v>151</v>
      </c>
      <c r="C99" s="15"/>
      <c r="D99" s="143" t="s">
        <v>15</v>
      </c>
      <c r="E99" s="288">
        <v>460573.99</v>
      </c>
      <c r="F99" s="296">
        <v>766.9</v>
      </c>
      <c r="G99" s="145">
        <v>2929558</v>
      </c>
      <c r="H99" s="51"/>
      <c r="I99" s="51"/>
      <c r="J99" s="51"/>
      <c r="K99" s="297" t="s">
        <v>154</v>
      </c>
    </row>
    <row r="100" spans="1:11" ht="67.5">
      <c r="A100" s="90" t="s">
        <v>162</v>
      </c>
      <c r="B100" s="27" t="s">
        <v>151</v>
      </c>
      <c r="C100" s="15"/>
      <c r="D100" s="143" t="s">
        <v>15</v>
      </c>
      <c r="E100" s="288">
        <v>112987.5</v>
      </c>
      <c r="F100" s="296">
        <v>324</v>
      </c>
      <c r="G100" s="145">
        <v>1237680</v>
      </c>
      <c r="H100" s="51"/>
      <c r="I100" s="51"/>
      <c r="J100" s="51"/>
      <c r="K100" s="305" t="s">
        <v>163</v>
      </c>
    </row>
    <row r="101" spans="1:11" ht="11.25">
      <c r="A101" s="90" t="s">
        <v>164</v>
      </c>
      <c r="B101" s="27" t="s">
        <v>151</v>
      </c>
      <c r="C101" s="15"/>
      <c r="D101" s="143" t="s">
        <v>15</v>
      </c>
      <c r="E101" s="288">
        <v>14937.5</v>
      </c>
      <c r="F101" s="296">
        <v>15.5</v>
      </c>
      <c r="G101" s="145">
        <v>20925</v>
      </c>
      <c r="H101" s="51"/>
      <c r="I101" s="51"/>
      <c r="J101" s="51"/>
      <c r="K101" s="297" t="s">
        <v>165</v>
      </c>
    </row>
    <row r="102" spans="1:11" ht="11.25">
      <c r="A102" s="90" t="s">
        <v>166</v>
      </c>
      <c r="B102" s="27" t="s">
        <v>151</v>
      </c>
      <c r="C102" s="15"/>
      <c r="D102" s="143" t="s">
        <v>15</v>
      </c>
      <c r="E102" s="288">
        <v>11775</v>
      </c>
      <c r="F102" s="296">
        <v>24.2</v>
      </c>
      <c r="G102" s="145">
        <v>32670</v>
      </c>
      <c r="H102" s="51"/>
      <c r="I102" s="51"/>
      <c r="J102" s="51"/>
      <c r="K102" s="297" t="s">
        <v>167</v>
      </c>
    </row>
    <row r="103" spans="1:11" ht="10.5" customHeight="1">
      <c r="A103" s="90" t="s">
        <v>168</v>
      </c>
      <c r="B103" s="27" t="s">
        <v>151</v>
      </c>
      <c r="C103" s="15"/>
      <c r="D103" s="143" t="s">
        <v>15</v>
      </c>
      <c r="E103" s="288">
        <v>44462.5</v>
      </c>
      <c r="F103" s="296">
        <v>102</v>
      </c>
      <c r="G103" s="145">
        <v>389640</v>
      </c>
      <c r="H103" s="51"/>
      <c r="I103" s="51"/>
      <c r="J103" s="51"/>
      <c r="K103" s="297"/>
    </row>
    <row r="104" spans="1:11" ht="11.25">
      <c r="A104" s="90" t="s">
        <v>169</v>
      </c>
      <c r="B104" s="27" t="s">
        <v>151</v>
      </c>
      <c r="C104" s="15"/>
      <c r="D104" s="143" t="s">
        <v>15</v>
      </c>
      <c r="E104" s="288">
        <v>17371.12</v>
      </c>
      <c r="F104" s="296">
        <v>16.6</v>
      </c>
      <c r="G104" s="145">
        <v>46480</v>
      </c>
      <c r="H104" s="51"/>
      <c r="I104" s="51"/>
      <c r="J104" s="51"/>
      <c r="K104" s="297"/>
    </row>
    <row r="105" spans="1:11" ht="11.25">
      <c r="A105" s="90" t="s">
        <v>150</v>
      </c>
      <c r="B105" s="27" t="s">
        <v>151</v>
      </c>
      <c r="C105" s="15"/>
      <c r="D105" s="143" t="s">
        <v>15</v>
      </c>
      <c r="E105" s="288">
        <v>21469.3</v>
      </c>
      <c r="F105" s="296">
        <v>44.86</v>
      </c>
      <c r="G105" s="145">
        <v>125608</v>
      </c>
      <c r="H105" s="51"/>
      <c r="I105" s="51"/>
      <c r="J105" s="51"/>
      <c r="K105" s="297" t="s">
        <v>167</v>
      </c>
    </row>
    <row r="106" spans="1:11" ht="11.25">
      <c r="A106" s="90" t="s">
        <v>170</v>
      </c>
      <c r="B106" s="27" t="s">
        <v>151</v>
      </c>
      <c r="C106" s="15"/>
      <c r="D106" s="143" t="s">
        <v>15</v>
      </c>
      <c r="E106" s="288">
        <v>741.52</v>
      </c>
      <c r="F106" s="296">
        <v>5</v>
      </c>
      <c r="G106" s="145">
        <f>SUM(F106*3520)</f>
        <v>17600</v>
      </c>
      <c r="H106" s="51"/>
      <c r="I106" s="51"/>
      <c r="J106" s="51"/>
      <c r="K106" s="297"/>
    </row>
    <row r="107" spans="1:11" ht="11.25">
      <c r="A107" s="90" t="s">
        <v>171</v>
      </c>
      <c r="B107" s="27" t="s">
        <v>151</v>
      </c>
      <c r="C107" s="15"/>
      <c r="D107" s="143" t="s">
        <v>15</v>
      </c>
      <c r="E107" s="288">
        <v>741.52</v>
      </c>
      <c r="F107" s="296">
        <v>5</v>
      </c>
      <c r="G107" s="145">
        <f>SUM(F107*3520)</f>
        <v>17600</v>
      </c>
      <c r="H107" s="51"/>
      <c r="I107" s="51"/>
      <c r="J107" s="51"/>
      <c r="K107" s="297" t="s">
        <v>154</v>
      </c>
    </row>
    <row r="108" spans="1:11" ht="11.25">
      <c r="A108" s="90" t="s">
        <v>172</v>
      </c>
      <c r="B108" s="27" t="s">
        <v>151</v>
      </c>
      <c r="C108" s="15"/>
      <c r="D108" s="143" t="s">
        <v>15</v>
      </c>
      <c r="E108" s="288">
        <v>7645.29</v>
      </c>
      <c r="F108" s="296">
        <v>25.8</v>
      </c>
      <c r="G108" s="145">
        <v>72240</v>
      </c>
      <c r="H108" s="51"/>
      <c r="I108" s="51"/>
      <c r="J108" s="51"/>
      <c r="K108" s="297"/>
    </row>
    <row r="109" spans="1:11" ht="11.25">
      <c r="A109" s="90" t="s">
        <v>173</v>
      </c>
      <c r="B109" s="27" t="s">
        <v>151</v>
      </c>
      <c r="C109" s="15"/>
      <c r="D109" s="143" t="s">
        <v>15</v>
      </c>
      <c r="E109" s="288">
        <v>7645.29</v>
      </c>
      <c r="F109" s="296">
        <v>25.8</v>
      </c>
      <c r="G109" s="145">
        <v>72240</v>
      </c>
      <c r="H109" s="51"/>
      <c r="I109" s="51"/>
      <c r="J109" s="51"/>
      <c r="K109" s="297"/>
    </row>
    <row r="110" spans="1:11" ht="11.25">
      <c r="A110" s="90" t="s">
        <v>174</v>
      </c>
      <c r="B110" s="27" t="s">
        <v>151</v>
      </c>
      <c r="C110" s="15"/>
      <c r="D110" s="143" t="s">
        <v>15</v>
      </c>
      <c r="E110" s="288">
        <v>7645.29</v>
      </c>
      <c r="F110" s="296">
        <v>25.8</v>
      </c>
      <c r="G110" s="145">
        <v>72240</v>
      </c>
      <c r="H110" s="51"/>
      <c r="I110" s="51"/>
      <c r="J110" s="51"/>
      <c r="K110" s="297" t="s">
        <v>154</v>
      </c>
    </row>
    <row r="111" spans="1:11" ht="11.25">
      <c r="A111" s="90" t="s">
        <v>175</v>
      </c>
      <c r="B111" s="27" t="s">
        <v>151</v>
      </c>
      <c r="C111" s="15"/>
      <c r="D111" s="143" t="s">
        <v>15</v>
      </c>
      <c r="E111" s="288">
        <v>7645.29</v>
      </c>
      <c r="F111" s="296">
        <v>25.8</v>
      </c>
      <c r="G111" s="145">
        <v>72240</v>
      </c>
      <c r="H111" s="51"/>
      <c r="I111" s="51"/>
      <c r="J111" s="51"/>
      <c r="K111" s="297" t="s">
        <v>154</v>
      </c>
    </row>
    <row r="112" spans="1:11" ht="11.25">
      <c r="A112" s="90" t="s">
        <v>176</v>
      </c>
      <c r="B112" s="27" t="s">
        <v>151</v>
      </c>
      <c r="C112" s="15"/>
      <c r="D112" s="143" t="s">
        <v>15</v>
      </c>
      <c r="E112" s="288">
        <v>7645.29</v>
      </c>
      <c r="F112" s="296">
        <v>25.8</v>
      </c>
      <c r="G112" s="145">
        <v>72240</v>
      </c>
      <c r="H112" s="51"/>
      <c r="I112" s="51"/>
      <c r="J112" s="51"/>
      <c r="K112" s="297" t="s">
        <v>154</v>
      </c>
    </row>
    <row r="113" spans="1:11" ht="12.75" customHeight="1">
      <c r="A113" s="90" t="s">
        <v>177</v>
      </c>
      <c r="B113" s="27" t="s">
        <v>151</v>
      </c>
      <c r="C113" s="15"/>
      <c r="D113" s="143" t="s">
        <v>15</v>
      </c>
      <c r="E113" s="288">
        <v>7645.29</v>
      </c>
      <c r="F113" s="296">
        <v>25.8</v>
      </c>
      <c r="G113" s="145">
        <v>72240</v>
      </c>
      <c r="H113" s="51"/>
      <c r="I113" s="51"/>
      <c r="J113" s="51"/>
      <c r="K113" s="297" t="s">
        <v>154</v>
      </c>
    </row>
    <row r="114" spans="1:11" ht="12.75" customHeight="1">
      <c r="A114" s="90" t="s">
        <v>178</v>
      </c>
      <c r="B114" s="27" t="s">
        <v>151</v>
      </c>
      <c r="C114" s="15"/>
      <c r="D114" s="143" t="s">
        <v>15</v>
      </c>
      <c r="E114" s="288">
        <v>38587.5</v>
      </c>
      <c r="F114" s="296">
        <v>102</v>
      </c>
      <c r="G114" s="145">
        <v>137700</v>
      </c>
      <c r="H114" s="51"/>
      <c r="I114" s="51"/>
      <c r="J114" s="51"/>
      <c r="K114" s="297" t="s">
        <v>154</v>
      </c>
    </row>
    <row r="115" spans="1:11" ht="12.75" customHeight="1">
      <c r="A115" s="90" t="s">
        <v>179</v>
      </c>
      <c r="B115" s="27" t="s">
        <v>151</v>
      </c>
      <c r="C115" s="15"/>
      <c r="D115" s="143" t="s">
        <v>15</v>
      </c>
      <c r="E115" s="288">
        <v>24342.75</v>
      </c>
      <c r="F115" s="296">
        <v>26</v>
      </c>
      <c r="G115" s="145">
        <v>72800</v>
      </c>
      <c r="H115" s="51"/>
      <c r="I115" s="51"/>
      <c r="J115" s="51"/>
      <c r="K115" s="297" t="s">
        <v>154</v>
      </c>
    </row>
    <row r="116" spans="1:11" ht="12" customHeight="1">
      <c r="A116" s="90" t="s">
        <v>179</v>
      </c>
      <c r="B116" s="27" t="s">
        <v>151</v>
      </c>
      <c r="C116" s="15"/>
      <c r="D116" s="143" t="s">
        <v>15</v>
      </c>
      <c r="E116" s="288">
        <v>24342.75</v>
      </c>
      <c r="F116" s="296">
        <v>26</v>
      </c>
      <c r="G116" s="145">
        <v>72800</v>
      </c>
      <c r="H116" s="51"/>
      <c r="I116" s="51"/>
      <c r="J116" s="51"/>
      <c r="K116" s="297"/>
    </row>
    <row r="117" spans="1:11" ht="12.75" customHeight="1">
      <c r="A117" s="90" t="s">
        <v>179</v>
      </c>
      <c r="B117" s="27" t="s">
        <v>151</v>
      </c>
      <c r="C117" s="15"/>
      <c r="D117" s="143" t="s">
        <v>15</v>
      </c>
      <c r="E117" s="288">
        <v>24342.75</v>
      </c>
      <c r="F117" s="296">
        <v>26</v>
      </c>
      <c r="G117" s="145">
        <v>72800</v>
      </c>
      <c r="H117" s="51"/>
      <c r="I117" s="51"/>
      <c r="J117" s="51"/>
      <c r="K117" s="297" t="s">
        <v>154</v>
      </c>
    </row>
    <row r="118" spans="1:11" ht="12" customHeight="1">
      <c r="A118" s="90" t="s">
        <v>179</v>
      </c>
      <c r="B118" s="27" t="s">
        <v>151</v>
      </c>
      <c r="C118" s="15"/>
      <c r="D118" s="143" t="s">
        <v>15</v>
      </c>
      <c r="E118" s="288">
        <v>24342.75</v>
      </c>
      <c r="F118" s="296">
        <v>26</v>
      </c>
      <c r="G118" s="145">
        <v>72800</v>
      </c>
      <c r="H118" s="51"/>
      <c r="I118" s="51"/>
      <c r="J118" s="51"/>
      <c r="K118" s="297" t="s">
        <v>154</v>
      </c>
    </row>
    <row r="119" spans="1:11" ht="12" customHeight="1">
      <c r="A119" s="90" t="s">
        <v>179</v>
      </c>
      <c r="B119" s="27" t="s">
        <v>151</v>
      </c>
      <c r="C119" s="15"/>
      <c r="D119" s="143" t="s">
        <v>15</v>
      </c>
      <c r="E119" s="288">
        <v>24342.75</v>
      </c>
      <c r="F119" s="296">
        <v>26</v>
      </c>
      <c r="G119" s="145">
        <v>72800</v>
      </c>
      <c r="H119" s="51"/>
      <c r="I119" s="51"/>
      <c r="J119" s="51"/>
      <c r="K119" s="297" t="s">
        <v>154</v>
      </c>
    </row>
    <row r="120" spans="1:11" ht="14.25" customHeight="1">
      <c r="A120" s="90" t="s">
        <v>180</v>
      </c>
      <c r="B120" s="27" t="s">
        <v>151</v>
      </c>
      <c r="C120" s="15"/>
      <c r="D120" s="143" t="s">
        <v>15</v>
      </c>
      <c r="E120" s="288">
        <v>66000</v>
      </c>
      <c r="F120" s="296">
        <v>150</v>
      </c>
      <c r="G120" s="145">
        <v>90000</v>
      </c>
      <c r="H120" s="51"/>
      <c r="I120" s="51"/>
      <c r="J120" s="51"/>
      <c r="K120" s="297" t="s">
        <v>154</v>
      </c>
    </row>
    <row r="121" spans="1:11" ht="12" customHeight="1">
      <c r="A121" s="90" t="s">
        <v>181</v>
      </c>
      <c r="B121" s="27" t="s">
        <v>151</v>
      </c>
      <c r="C121" s="15"/>
      <c r="D121" s="143" t="s">
        <v>15</v>
      </c>
      <c r="E121" s="288">
        <v>197459.16</v>
      </c>
      <c r="F121" s="298"/>
      <c r="G121" s="145">
        <f>SUM(F121*3520)</f>
        <v>0</v>
      </c>
      <c r="H121" s="51"/>
      <c r="I121" s="51"/>
      <c r="J121" s="51"/>
      <c r="K121" s="297" t="s">
        <v>154</v>
      </c>
    </row>
    <row r="122" spans="1:11" ht="10.5" customHeight="1">
      <c r="A122" s="90" t="s">
        <v>182</v>
      </c>
      <c r="B122" s="27" t="s">
        <v>151</v>
      </c>
      <c r="C122" s="15"/>
      <c r="D122" s="143" t="s">
        <v>15</v>
      </c>
      <c r="E122" s="288">
        <v>8481.6</v>
      </c>
      <c r="F122" s="296">
        <v>499</v>
      </c>
      <c r="G122" s="145">
        <v>74850</v>
      </c>
      <c r="H122" s="51"/>
      <c r="I122" s="51"/>
      <c r="J122" s="51"/>
      <c r="K122" s="297"/>
    </row>
    <row r="123" spans="1:11" ht="10.5" customHeight="1">
      <c r="A123" s="90" t="s">
        <v>183</v>
      </c>
      <c r="B123" s="27" t="s">
        <v>151</v>
      </c>
      <c r="C123" s="15"/>
      <c r="D123" s="143" t="s">
        <v>15</v>
      </c>
      <c r="E123" s="288">
        <v>39171.6</v>
      </c>
      <c r="F123" s="296">
        <v>1042</v>
      </c>
      <c r="G123" s="145">
        <v>156300</v>
      </c>
      <c r="H123" s="51"/>
      <c r="I123" s="51"/>
      <c r="J123" s="51"/>
      <c r="K123" s="297"/>
    </row>
    <row r="124" spans="1:11" ht="10.5" customHeight="1">
      <c r="A124" s="90" t="s">
        <v>184</v>
      </c>
      <c r="B124" s="27" t="s">
        <v>151</v>
      </c>
      <c r="C124" s="15"/>
      <c r="D124" s="143" t="s">
        <v>15</v>
      </c>
      <c r="E124" s="288">
        <v>187612</v>
      </c>
      <c r="F124" s="296">
        <v>3783</v>
      </c>
      <c r="G124" s="145">
        <v>832260</v>
      </c>
      <c r="H124" s="51"/>
      <c r="I124" s="51"/>
      <c r="J124" s="51"/>
      <c r="K124" s="297"/>
    </row>
    <row r="125" spans="1:11" ht="10.5" customHeight="1">
      <c r="A125" s="90" t="s">
        <v>185</v>
      </c>
      <c r="B125" s="27" t="s">
        <v>151</v>
      </c>
      <c r="C125" s="15"/>
      <c r="D125" s="143" t="s">
        <v>15</v>
      </c>
      <c r="E125" s="288">
        <v>2405.6</v>
      </c>
      <c r="F125" s="298"/>
      <c r="G125" s="145">
        <f>SUM(F125*3520)</f>
        <v>0</v>
      </c>
      <c r="H125" s="51"/>
      <c r="I125" s="51"/>
      <c r="J125" s="51"/>
      <c r="K125" s="297"/>
    </row>
    <row r="126" spans="1:11" ht="10.5" customHeight="1">
      <c r="A126" s="90" t="s">
        <v>186</v>
      </c>
      <c r="B126" s="27" t="s">
        <v>151</v>
      </c>
      <c r="C126" s="15"/>
      <c r="D126" s="143" t="s">
        <v>15</v>
      </c>
      <c r="E126" s="288">
        <v>16256.4</v>
      </c>
      <c r="F126" s="296">
        <v>553</v>
      </c>
      <c r="G126" s="145">
        <v>60830</v>
      </c>
      <c r="H126" s="51"/>
      <c r="I126" s="51"/>
      <c r="J126" s="51"/>
      <c r="K126" s="297"/>
    </row>
    <row r="127" spans="1:11" ht="10.5" customHeight="1">
      <c r="A127" s="90" t="s">
        <v>187</v>
      </c>
      <c r="B127" s="27" t="s">
        <v>151</v>
      </c>
      <c r="C127" s="15"/>
      <c r="D127" s="143" t="s">
        <v>15</v>
      </c>
      <c r="E127" s="288">
        <v>9092</v>
      </c>
      <c r="F127" s="298"/>
      <c r="G127" s="145">
        <f aca="true" t="shared" si="1" ref="G127:G133">SUM(F127*3520)</f>
        <v>0</v>
      </c>
      <c r="H127" s="51"/>
      <c r="I127" s="51"/>
      <c r="J127" s="51"/>
      <c r="K127" s="297"/>
    </row>
    <row r="128" spans="1:11" ht="10.5" customHeight="1">
      <c r="A128" s="90" t="s">
        <v>188</v>
      </c>
      <c r="B128" s="27" t="s">
        <v>151</v>
      </c>
      <c r="C128" s="15"/>
      <c r="D128" s="143" t="s">
        <v>15</v>
      </c>
      <c r="E128" s="288">
        <v>289046.75</v>
      </c>
      <c r="F128" s="298"/>
      <c r="G128" s="145">
        <f t="shared" si="1"/>
        <v>0</v>
      </c>
      <c r="H128" s="51"/>
      <c r="I128" s="51"/>
      <c r="J128" s="51"/>
      <c r="K128" s="297"/>
    </row>
    <row r="129" spans="1:11" ht="10.5" customHeight="1">
      <c r="A129" s="90" t="s">
        <v>189</v>
      </c>
      <c r="B129" s="27" t="s">
        <v>151</v>
      </c>
      <c r="C129" s="15"/>
      <c r="D129" s="143" t="s">
        <v>15</v>
      </c>
      <c r="E129" s="288">
        <v>385097.63</v>
      </c>
      <c r="F129" s="298"/>
      <c r="G129" s="145">
        <f t="shared" si="1"/>
        <v>0</v>
      </c>
      <c r="H129" s="51"/>
      <c r="I129" s="51"/>
      <c r="J129" s="51"/>
      <c r="K129" s="297"/>
    </row>
    <row r="130" spans="1:11" ht="10.5" customHeight="1">
      <c r="A130" s="90" t="s">
        <v>187</v>
      </c>
      <c r="B130" s="27" t="s">
        <v>151</v>
      </c>
      <c r="C130" s="15"/>
      <c r="D130" s="143" t="s">
        <v>15</v>
      </c>
      <c r="E130" s="288">
        <v>5682.5</v>
      </c>
      <c r="F130" s="298"/>
      <c r="G130" s="145">
        <f t="shared" si="1"/>
        <v>0</v>
      </c>
      <c r="H130" s="51"/>
      <c r="I130" s="51"/>
      <c r="J130" s="51"/>
      <c r="K130" s="297"/>
    </row>
    <row r="131" spans="1:11" ht="10.5" customHeight="1">
      <c r="A131" s="90" t="s">
        <v>190</v>
      </c>
      <c r="B131" s="27" t="s">
        <v>151</v>
      </c>
      <c r="C131" s="15"/>
      <c r="D131" s="143" t="s">
        <v>15</v>
      </c>
      <c r="E131" s="288">
        <v>170608.19</v>
      </c>
      <c r="F131" s="298"/>
      <c r="G131" s="145">
        <f t="shared" si="1"/>
        <v>0</v>
      </c>
      <c r="H131" s="51"/>
      <c r="I131" s="51"/>
      <c r="J131" s="51"/>
      <c r="K131" s="297"/>
    </row>
    <row r="132" spans="1:11" ht="10.5" customHeight="1">
      <c r="A132" s="90" t="s">
        <v>191</v>
      </c>
      <c r="B132" s="27" t="s">
        <v>151</v>
      </c>
      <c r="C132" s="15"/>
      <c r="D132" s="143" t="s">
        <v>15</v>
      </c>
      <c r="E132" s="288">
        <v>26520</v>
      </c>
      <c r="F132" s="298"/>
      <c r="G132" s="145">
        <f t="shared" si="1"/>
        <v>0</v>
      </c>
      <c r="H132" s="51"/>
      <c r="I132" s="51"/>
      <c r="J132" s="51"/>
      <c r="K132" s="297"/>
    </row>
    <row r="133" spans="1:11" ht="10.5" customHeight="1">
      <c r="A133" s="90" t="s">
        <v>192</v>
      </c>
      <c r="B133" s="27" t="s">
        <v>151</v>
      </c>
      <c r="C133" s="15"/>
      <c r="D133" s="143" t="s">
        <v>15</v>
      </c>
      <c r="E133" s="288">
        <v>72829</v>
      </c>
      <c r="F133" s="298"/>
      <c r="G133" s="145">
        <f t="shared" si="1"/>
        <v>0</v>
      </c>
      <c r="H133" s="51"/>
      <c r="I133" s="51"/>
      <c r="J133" s="51"/>
      <c r="K133" s="297"/>
    </row>
    <row r="134" spans="1:11" ht="10.5" customHeight="1">
      <c r="A134" s="90" t="s">
        <v>652</v>
      </c>
      <c r="B134" s="27" t="s">
        <v>133</v>
      </c>
      <c r="C134" s="15">
        <v>2010</v>
      </c>
      <c r="D134" s="143" t="s">
        <v>15</v>
      </c>
      <c r="E134" s="288">
        <v>121277.47</v>
      </c>
      <c r="F134" s="298"/>
      <c r="G134" s="145">
        <v>0</v>
      </c>
      <c r="H134" s="51"/>
      <c r="I134" s="51"/>
      <c r="J134" s="51"/>
      <c r="K134" s="297"/>
    </row>
    <row r="135" spans="1:11" ht="10.5" customHeight="1">
      <c r="A135" s="90" t="s">
        <v>193</v>
      </c>
      <c r="B135" s="27" t="s">
        <v>151</v>
      </c>
      <c r="C135" s="15"/>
      <c r="D135" s="143" t="s">
        <v>141</v>
      </c>
      <c r="E135" s="288">
        <v>136437.5</v>
      </c>
      <c r="F135" s="298"/>
      <c r="G135" s="145"/>
      <c r="H135" s="51"/>
      <c r="I135" s="51"/>
      <c r="J135" s="51"/>
      <c r="K135" s="297"/>
    </row>
    <row r="136" spans="1:11" ht="10.5" customHeight="1">
      <c r="A136" s="90" t="s">
        <v>194</v>
      </c>
      <c r="B136" s="27" t="s">
        <v>195</v>
      </c>
      <c r="C136" s="15"/>
      <c r="D136" s="143"/>
      <c r="E136" s="288">
        <v>12375</v>
      </c>
      <c r="F136" s="298"/>
      <c r="G136" s="145"/>
      <c r="H136" s="51"/>
      <c r="I136" s="51"/>
      <c r="J136" s="51"/>
      <c r="K136" s="297"/>
    </row>
    <row r="137" spans="1:11" ht="10.5" customHeight="1">
      <c r="A137" s="90" t="s">
        <v>653</v>
      </c>
      <c r="B137" s="27" t="s">
        <v>133</v>
      </c>
      <c r="C137" s="15">
        <v>2016</v>
      </c>
      <c r="D137" s="143" t="s">
        <v>15</v>
      </c>
      <c r="E137" s="288">
        <v>45141</v>
      </c>
      <c r="F137" s="298"/>
      <c r="G137" s="145"/>
      <c r="H137" s="51"/>
      <c r="I137" s="51"/>
      <c r="J137" s="51"/>
      <c r="K137" s="297" t="s">
        <v>654</v>
      </c>
    </row>
    <row r="138" spans="1:11" ht="10.5" customHeight="1">
      <c r="A138" s="90" t="s">
        <v>655</v>
      </c>
      <c r="B138" s="27" t="s">
        <v>133</v>
      </c>
      <c r="C138" s="15">
        <v>2015</v>
      </c>
      <c r="D138" s="143" t="s">
        <v>15</v>
      </c>
      <c r="E138" s="288">
        <v>481709.99</v>
      </c>
      <c r="F138" s="306">
        <v>2564.17</v>
      </c>
      <c r="G138" s="145"/>
      <c r="H138" s="141"/>
      <c r="I138" s="51"/>
      <c r="J138" s="251"/>
      <c r="K138" s="297" t="s">
        <v>656</v>
      </c>
    </row>
    <row r="139" spans="1:11" ht="11.25">
      <c r="A139" s="307" t="s">
        <v>196</v>
      </c>
      <c r="B139" s="51"/>
      <c r="C139" s="51"/>
      <c r="D139" s="51"/>
      <c r="E139" s="255">
        <f>SUM(E82:E138)</f>
        <v>10991486.969999991</v>
      </c>
      <c r="F139" s="308">
        <f>SUM(F82:F138)</f>
        <v>21837.86</v>
      </c>
      <c r="G139" s="309">
        <f>SUM(G82:G136)</f>
        <v>48183871</v>
      </c>
      <c r="H139" s="51"/>
      <c r="I139" s="51"/>
      <c r="J139" s="51"/>
      <c r="K139" s="297"/>
    </row>
    <row r="141" spans="1:6" s="135" customFormat="1" ht="15" customHeight="1">
      <c r="A141" s="602" t="s">
        <v>235</v>
      </c>
      <c r="B141" s="603"/>
      <c r="C141" s="603"/>
      <c r="D141" s="603"/>
      <c r="E141" s="603"/>
      <c r="F141" s="212"/>
    </row>
    <row r="142" spans="1:11" ht="33.75">
      <c r="A142" s="174" t="s">
        <v>197</v>
      </c>
      <c r="B142" s="175" t="s">
        <v>198</v>
      </c>
      <c r="C142" s="310">
        <v>1965</v>
      </c>
      <c r="D142" s="310" t="s">
        <v>91</v>
      </c>
      <c r="E142" s="217">
        <v>372024.77</v>
      </c>
      <c r="F142" s="311">
        <v>1946.29</v>
      </c>
      <c r="G142" s="312">
        <v>7434827</v>
      </c>
      <c r="H142" s="313" t="s">
        <v>199</v>
      </c>
      <c r="I142" s="313" t="s">
        <v>200</v>
      </c>
      <c r="J142" s="314" t="s">
        <v>201</v>
      </c>
      <c r="K142" s="217" t="s">
        <v>202</v>
      </c>
    </row>
    <row r="143" spans="1:11" ht="30.75" customHeight="1">
      <c r="A143" s="90" t="s">
        <v>203</v>
      </c>
      <c r="B143" s="175" t="s">
        <v>198</v>
      </c>
      <c r="C143" s="28">
        <v>1959</v>
      </c>
      <c r="D143" s="28" t="s">
        <v>91</v>
      </c>
      <c r="E143" s="145">
        <v>522420.51</v>
      </c>
      <c r="F143" s="315">
        <v>550</v>
      </c>
      <c r="G143" s="316">
        <v>2101000</v>
      </c>
      <c r="H143" s="314" t="s">
        <v>204</v>
      </c>
      <c r="I143" s="314" t="s">
        <v>205</v>
      </c>
      <c r="J143" s="314" t="s">
        <v>206</v>
      </c>
      <c r="K143" s="217" t="s">
        <v>202</v>
      </c>
    </row>
    <row r="144" spans="1:11" ht="45">
      <c r="A144" s="90" t="s">
        <v>207</v>
      </c>
      <c r="B144" s="175" t="s">
        <v>198</v>
      </c>
      <c r="C144" s="28">
        <v>2003</v>
      </c>
      <c r="D144" s="28" t="s">
        <v>91</v>
      </c>
      <c r="E144" s="145">
        <v>4342905.28</v>
      </c>
      <c r="F144" s="315">
        <v>1401.47</v>
      </c>
      <c r="G144" s="316">
        <v>4905145</v>
      </c>
      <c r="H144" s="314" t="s">
        <v>208</v>
      </c>
      <c r="I144" s="314"/>
      <c r="J144" s="314" t="s">
        <v>209</v>
      </c>
      <c r="K144" s="217" t="s">
        <v>202</v>
      </c>
    </row>
    <row r="145" spans="1:11" ht="22.5">
      <c r="A145" s="90" t="s">
        <v>210</v>
      </c>
      <c r="B145" s="27" t="s">
        <v>211</v>
      </c>
      <c r="C145" s="28">
        <v>1959</v>
      </c>
      <c r="D145" s="28" t="s">
        <v>91</v>
      </c>
      <c r="E145" s="145">
        <v>382203.94</v>
      </c>
      <c r="F145" s="315">
        <v>1455</v>
      </c>
      <c r="G145" s="316">
        <v>5353615</v>
      </c>
      <c r="H145" s="314" t="s">
        <v>63</v>
      </c>
      <c r="I145" s="314" t="s">
        <v>212</v>
      </c>
      <c r="J145" s="314" t="s">
        <v>213</v>
      </c>
      <c r="K145" s="317"/>
    </row>
    <row r="146" spans="1:11" ht="33.75">
      <c r="A146" s="90" t="s">
        <v>214</v>
      </c>
      <c r="B146" s="27" t="s">
        <v>215</v>
      </c>
      <c r="C146" s="28">
        <v>1959</v>
      </c>
      <c r="D146" s="28" t="s">
        <v>91</v>
      </c>
      <c r="E146" s="145">
        <v>387583.46</v>
      </c>
      <c r="F146" s="315">
        <v>772</v>
      </c>
      <c r="G146" s="316">
        <v>2949040</v>
      </c>
      <c r="H146" s="314" t="s">
        <v>216</v>
      </c>
      <c r="I146" s="314" t="s">
        <v>217</v>
      </c>
      <c r="J146" s="314" t="s">
        <v>218</v>
      </c>
      <c r="K146" s="317"/>
    </row>
    <row r="147" spans="1:11" ht="22.5">
      <c r="A147" s="90" t="s">
        <v>84</v>
      </c>
      <c r="B147" s="175" t="s">
        <v>219</v>
      </c>
      <c r="C147" s="28">
        <v>1965</v>
      </c>
      <c r="D147" s="28" t="s">
        <v>91</v>
      </c>
      <c r="E147" s="145">
        <v>7305.21</v>
      </c>
      <c r="F147" s="315">
        <v>170</v>
      </c>
      <c r="G147" s="316">
        <v>229500</v>
      </c>
      <c r="H147" s="314" t="s">
        <v>63</v>
      </c>
      <c r="I147" s="314" t="s">
        <v>220</v>
      </c>
      <c r="J147" s="314" t="s">
        <v>221</v>
      </c>
      <c r="K147" s="317"/>
    </row>
    <row r="148" spans="1:11" ht="22.5">
      <c r="A148" s="90" t="s">
        <v>222</v>
      </c>
      <c r="B148" s="175" t="s">
        <v>198</v>
      </c>
      <c r="C148" s="28">
        <v>1965</v>
      </c>
      <c r="D148" s="28" t="s">
        <v>91</v>
      </c>
      <c r="E148" s="145">
        <v>49967.67</v>
      </c>
      <c r="F148" s="318" t="s">
        <v>223</v>
      </c>
      <c r="G148" s="316">
        <v>783100</v>
      </c>
      <c r="H148" s="314" t="s">
        <v>224</v>
      </c>
      <c r="I148" s="314" t="s">
        <v>220</v>
      </c>
      <c r="J148" s="314" t="s">
        <v>18</v>
      </c>
      <c r="K148" s="27" t="s">
        <v>225</v>
      </c>
    </row>
    <row r="149" spans="1:11" ht="11.25">
      <c r="A149" s="90" t="s">
        <v>226</v>
      </c>
      <c r="B149" s="175" t="s">
        <v>198</v>
      </c>
      <c r="C149" s="28">
        <v>1965</v>
      </c>
      <c r="D149" s="28" t="s">
        <v>91</v>
      </c>
      <c r="E149" s="145">
        <v>11626.34</v>
      </c>
      <c r="F149" s="318" t="s">
        <v>227</v>
      </c>
      <c r="G149" s="316"/>
      <c r="H149" s="314" t="s">
        <v>228</v>
      </c>
      <c r="I149" s="314" t="s">
        <v>228</v>
      </c>
      <c r="J149" s="314" t="s">
        <v>228</v>
      </c>
      <c r="K149" s="27" t="s">
        <v>225</v>
      </c>
    </row>
    <row r="150" spans="1:11" ht="11.25">
      <c r="A150" s="90" t="s">
        <v>229</v>
      </c>
      <c r="B150" s="175" t="s">
        <v>198</v>
      </c>
      <c r="C150" s="28">
        <v>1965</v>
      </c>
      <c r="D150" s="28" t="s">
        <v>91</v>
      </c>
      <c r="E150" s="145">
        <v>4755.04</v>
      </c>
      <c r="F150" s="318">
        <v>80</v>
      </c>
      <c r="G150" s="316"/>
      <c r="H150" s="314" t="s">
        <v>63</v>
      </c>
      <c r="I150" s="314" t="s">
        <v>230</v>
      </c>
      <c r="J150" s="314"/>
      <c r="K150" s="317"/>
    </row>
    <row r="151" spans="1:11" ht="45">
      <c r="A151" s="90" t="s">
        <v>231</v>
      </c>
      <c r="B151" s="175" t="s">
        <v>198</v>
      </c>
      <c r="C151" s="28">
        <v>1965</v>
      </c>
      <c r="D151" s="28" t="s">
        <v>91</v>
      </c>
      <c r="E151" s="145">
        <v>84301.8</v>
      </c>
      <c r="F151" s="318">
        <v>234.7</v>
      </c>
      <c r="G151" s="316">
        <v>942394</v>
      </c>
      <c r="H151" s="314" t="s">
        <v>232</v>
      </c>
      <c r="I151" s="314"/>
      <c r="J151" s="314" t="s">
        <v>233</v>
      </c>
      <c r="K151" s="317"/>
    </row>
    <row r="152" spans="1:11" ht="11.25">
      <c r="A152" s="90" t="s">
        <v>234</v>
      </c>
      <c r="B152" s="175" t="s">
        <v>198</v>
      </c>
      <c r="C152" s="28">
        <v>1965</v>
      </c>
      <c r="D152" s="28" t="s">
        <v>91</v>
      </c>
      <c r="E152" s="145">
        <v>896.08</v>
      </c>
      <c r="F152" s="318">
        <v>12</v>
      </c>
      <c r="G152" s="316">
        <v>18000</v>
      </c>
      <c r="H152" s="314" t="s">
        <v>63</v>
      </c>
      <c r="I152" s="314" t="s">
        <v>230</v>
      </c>
      <c r="J152" s="314" t="s">
        <v>64</v>
      </c>
      <c r="K152" s="317"/>
    </row>
    <row r="153" spans="1:11" ht="11.25">
      <c r="A153" s="319"/>
      <c r="B153" s="320"/>
      <c r="C153" s="320"/>
      <c r="D153" s="320" t="s">
        <v>40</v>
      </c>
      <c r="E153" s="163">
        <f>SUM(E142:E152)</f>
        <v>6165990.100000001</v>
      </c>
      <c r="F153" s="163">
        <f>SUM(F142:F152)</f>
        <v>6621.46</v>
      </c>
      <c r="G153" s="316">
        <f>SUM(G142:G152)</f>
        <v>24716621</v>
      </c>
      <c r="H153" s="321"/>
      <c r="I153" s="321"/>
      <c r="J153" s="314"/>
      <c r="K153" s="317"/>
    </row>
    <row r="154" ht="12" thickBot="1"/>
    <row r="155" spans="1:11" ht="15" customHeight="1" thickBot="1">
      <c r="A155" s="602" t="s">
        <v>248</v>
      </c>
      <c r="B155" s="603"/>
      <c r="C155" s="603"/>
      <c r="D155" s="603"/>
      <c r="E155" s="603"/>
      <c r="F155" s="322"/>
      <c r="G155" s="323"/>
      <c r="H155" s="323"/>
      <c r="I155" s="323"/>
      <c r="J155" s="323"/>
      <c r="K155" s="324"/>
    </row>
    <row r="156" spans="1:11" ht="84">
      <c r="A156" s="325" t="s">
        <v>731</v>
      </c>
      <c r="B156" s="326" t="s">
        <v>732</v>
      </c>
      <c r="C156" s="327">
        <v>2018</v>
      </c>
      <c r="D156" s="328" t="s">
        <v>15</v>
      </c>
      <c r="E156" s="329" t="s">
        <v>733</v>
      </c>
      <c r="F156" s="330">
        <v>577.96</v>
      </c>
      <c r="G156" s="331">
        <v>0</v>
      </c>
      <c r="H156" s="326" t="s">
        <v>734</v>
      </c>
      <c r="I156" s="326" t="s">
        <v>81</v>
      </c>
      <c r="J156" s="326" t="s">
        <v>735</v>
      </c>
      <c r="K156" s="332" t="s">
        <v>1003</v>
      </c>
    </row>
    <row r="157" spans="1:11" ht="12">
      <c r="A157" s="333"/>
      <c r="B157" s="334"/>
      <c r="C157" s="335"/>
      <c r="D157" s="336" t="s">
        <v>40</v>
      </c>
      <c r="E157" s="163">
        <v>2481667.03</v>
      </c>
      <c r="F157" s="163">
        <v>577.96</v>
      </c>
      <c r="G157" s="337"/>
      <c r="H157" s="338"/>
      <c r="I157" s="338"/>
      <c r="J157" s="338"/>
      <c r="K157" s="339"/>
    </row>
    <row r="158" ht="12" thickBot="1"/>
    <row r="159" spans="3:6" ht="12" thickBot="1">
      <c r="C159" s="609" t="s">
        <v>449</v>
      </c>
      <c r="D159" s="610"/>
      <c r="E159" s="611">
        <f>E23+E44+E50+E57+E61+E71+E77+E139+E153+E157</f>
        <v>32674398.87999999</v>
      </c>
      <c r="F159" s="612"/>
    </row>
  </sheetData>
  <sheetProtection/>
  <mergeCells count="23">
    <mergeCell ref="L4:L6"/>
    <mergeCell ref="L7:L8"/>
    <mergeCell ref="B13:B20"/>
    <mergeCell ref="E13:E20"/>
    <mergeCell ref="A52:E52"/>
    <mergeCell ref="A59:E59"/>
    <mergeCell ref="C159:D159"/>
    <mergeCell ref="E159:F159"/>
    <mergeCell ref="L9:L22"/>
    <mergeCell ref="A155:E155"/>
    <mergeCell ref="B21:B22"/>
    <mergeCell ref="E21:E22"/>
    <mergeCell ref="A81:E81"/>
    <mergeCell ref="A141:E141"/>
    <mergeCell ref="A63:E63"/>
    <mergeCell ref="A74:E74"/>
    <mergeCell ref="H1:J1"/>
    <mergeCell ref="K1:K2"/>
    <mergeCell ref="A3:K3"/>
    <mergeCell ref="A46:E46"/>
    <mergeCell ref="A25:E25"/>
    <mergeCell ref="K26:K40"/>
    <mergeCell ref="A1:G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&amp;L&amp;"Arial,Normalny"WF.272.4.2018&amp;R&amp;"Arial,Normalny"Załącznik Nr 6 do SIWZ</oddHeader>
    <oddFooter>&amp;C&amp;"Arial,Normalny"&amp;P/&amp;N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8"/>
  <sheetViews>
    <sheetView workbookViewId="0" topLeftCell="A243">
      <selection activeCell="F283" sqref="F283"/>
    </sheetView>
  </sheetViews>
  <sheetFormatPr defaultColWidth="9.140625" defaultRowHeight="15"/>
  <cols>
    <col min="1" max="1" width="58.28125" style="9" customWidth="1"/>
    <col min="2" max="2" width="13.7109375" style="9" customWidth="1"/>
    <col min="3" max="3" width="18.421875" style="416" customWidth="1"/>
    <col min="4" max="4" width="35.57421875" style="9" customWidth="1"/>
    <col min="5" max="5" width="9.140625" style="9" customWidth="1"/>
    <col min="6" max="8" width="11.7109375" style="9" bestFit="1" customWidth="1"/>
    <col min="9" max="16384" width="9.140625" style="9" customWidth="1"/>
  </cols>
  <sheetData>
    <row r="1" spans="1:4" ht="11.25">
      <c r="A1" s="623" t="s">
        <v>999</v>
      </c>
      <c r="B1" s="624"/>
      <c r="C1" s="624"/>
      <c r="D1" s="625"/>
    </row>
    <row r="2" spans="1:4" ht="21" customHeight="1">
      <c r="A2" s="340" t="s">
        <v>236</v>
      </c>
      <c r="B2" s="341" t="s">
        <v>237</v>
      </c>
      <c r="C2" s="342" t="s">
        <v>238</v>
      </c>
      <c r="D2" s="343" t="s">
        <v>239</v>
      </c>
    </row>
    <row r="3" spans="1:4" ht="11.25">
      <c r="A3" s="344" t="s">
        <v>12</v>
      </c>
      <c r="B3" s="345"/>
      <c r="C3" s="346"/>
      <c r="D3" s="345"/>
    </row>
    <row r="4" spans="1:4" s="17" customFormat="1" ht="10.5" customHeight="1">
      <c r="A4" s="27" t="s">
        <v>494</v>
      </c>
      <c r="B4" s="28">
        <v>2010</v>
      </c>
      <c r="C4" s="347">
        <v>12200</v>
      </c>
      <c r="D4" s="27" t="s">
        <v>240</v>
      </c>
    </row>
    <row r="5" spans="1:4" s="17" customFormat="1" ht="10.5" customHeight="1">
      <c r="A5" s="27" t="s">
        <v>495</v>
      </c>
      <c r="B5" s="28">
        <v>2010</v>
      </c>
      <c r="C5" s="145">
        <v>14950</v>
      </c>
      <c r="D5" s="348" t="s">
        <v>496</v>
      </c>
    </row>
    <row r="6" spans="1:4" s="17" customFormat="1" ht="10.5" customHeight="1">
      <c r="A6" s="27" t="s">
        <v>741</v>
      </c>
      <c r="B6" s="28">
        <v>2011</v>
      </c>
      <c r="C6" s="145">
        <v>12465.01</v>
      </c>
      <c r="D6" s="348"/>
    </row>
    <row r="7" spans="1:4" s="17" customFormat="1" ht="10.5" customHeight="1">
      <c r="A7" s="27" t="s">
        <v>742</v>
      </c>
      <c r="B7" s="28">
        <v>2011</v>
      </c>
      <c r="C7" s="145">
        <v>4610.74</v>
      </c>
      <c r="D7" s="348"/>
    </row>
    <row r="8" spans="1:4" s="17" customFormat="1" ht="10.5" customHeight="1">
      <c r="A8" s="27" t="s">
        <v>743</v>
      </c>
      <c r="B8" s="28">
        <v>2011</v>
      </c>
      <c r="C8" s="145">
        <v>9253.9</v>
      </c>
      <c r="D8" s="348"/>
    </row>
    <row r="9" spans="1:4" s="17" customFormat="1" ht="10.5" customHeight="1">
      <c r="A9" s="27" t="s">
        <v>744</v>
      </c>
      <c r="B9" s="28">
        <v>2011</v>
      </c>
      <c r="C9" s="145">
        <v>7712.82</v>
      </c>
      <c r="D9" s="348"/>
    </row>
    <row r="10" spans="1:4" s="17" customFormat="1" ht="10.5" customHeight="1">
      <c r="A10" s="314" t="s">
        <v>498</v>
      </c>
      <c r="B10" s="28">
        <v>2014</v>
      </c>
      <c r="C10" s="145">
        <v>15687.42</v>
      </c>
      <c r="D10" s="348" t="s">
        <v>499</v>
      </c>
    </row>
    <row r="11" spans="1:4" s="17" customFormat="1" ht="10.5" customHeight="1">
      <c r="A11" s="314" t="s">
        <v>500</v>
      </c>
      <c r="B11" s="28">
        <v>2014</v>
      </c>
      <c r="C11" s="145">
        <v>3450</v>
      </c>
      <c r="D11" s="348" t="s">
        <v>501</v>
      </c>
    </row>
    <row r="12" spans="1:4" s="17" customFormat="1" ht="10.5" customHeight="1">
      <c r="A12" s="314" t="s">
        <v>502</v>
      </c>
      <c r="B12" s="28">
        <v>2014</v>
      </c>
      <c r="C12" s="145">
        <v>2600</v>
      </c>
      <c r="D12" s="348" t="s">
        <v>613</v>
      </c>
    </row>
    <row r="13" spans="1:4" s="17" customFormat="1" ht="10.5" customHeight="1">
      <c r="A13" s="314" t="s">
        <v>241</v>
      </c>
      <c r="B13" s="28">
        <v>2015</v>
      </c>
      <c r="C13" s="145">
        <v>3214</v>
      </c>
      <c r="D13" s="348" t="s">
        <v>614</v>
      </c>
    </row>
    <row r="14" spans="1:4" s="17" customFormat="1" ht="10.5" customHeight="1">
      <c r="A14" s="314" t="s">
        <v>615</v>
      </c>
      <c r="B14" s="28">
        <v>2015</v>
      </c>
      <c r="C14" s="145">
        <v>500</v>
      </c>
      <c r="D14" s="348" t="s">
        <v>506</v>
      </c>
    </row>
    <row r="15" spans="1:4" s="17" customFormat="1" ht="10.5" customHeight="1">
      <c r="A15" s="314" t="s">
        <v>503</v>
      </c>
      <c r="B15" s="28">
        <v>2015</v>
      </c>
      <c r="C15" s="145">
        <v>549</v>
      </c>
      <c r="D15" s="348" t="s">
        <v>616</v>
      </c>
    </row>
    <row r="16" spans="1:4" s="17" customFormat="1" ht="10.5" customHeight="1">
      <c r="A16" s="314" t="s">
        <v>504</v>
      </c>
      <c r="B16" s="28">
        <v>2015</v>
      </c>
      <c r="C16" s="145">
        <v>1451.4</v>
      </c>
      <c r="D16" s="348" t="s">
        <v>617</v>
      </c>
    </row>
    <row r="17" spans="1:4" s="17" customFormat="1" ht="10.5" customHeight="1">
      <c r="A17" s="314" t="s">
        <v>505</v>
      </c>
      <c r="B17" s="28">
        <v>2015</v>
      </c>
      <c r="C17" s="145">
        <v>29028</v>
      </c>
      <c r="D17" s="348" t="s">
        <v>506</v>
      </c>
    </row>
    <row r="18" spans="1:4" s="17" customFormat="1" ht="10.5" customHeight="1">
      <c r="A18" s="314" t="s">
        <v>507</v>
      </c>
      <c r="B18" s="28">
        <v>2015</v>
      </c>
      <c r="C18" s="145">
        <v>2600</v>
      </c>
      <c r="D18" s="348" t="s">
        <v>508</v>
      </c>
    </row>
    <row r="19" spans="1:4" s="17" customFormat="1" ht="10.5" customHeight="1">
      <c r="A19" s="314" t="s">
        <v>618</v>
      </c>
      <c r="B19" s="28">
        <v>2015</v>
      </c>
      <c r="C19" s="145">
        <v>1596</v>
      </c>
      <c r="D19" s="348" t="s">
        <v>497</v>
      </c>
    </row>
    <row r="20" spans="1:4" s="17" customFormat="1" ht="10.5" customHeight="1">
      <c r="A20" s="314" t="s">
        <v>509</v>
      </c>
      <c r="B20" s="28">
        <v>2015</v>
      </c>
      <c r="C20" s="145">
        <v>1979</v>
      </c>
      <c r="D20" s="348" t="s">
        <v>510</v>
      </c>
    </row>
    <row r="21" spans="1:4" s="17" customFormat="1" ht="10.5" customHeight="1">
      <c r="A21" s="314" t="s">
        <v>619</v>
      </c>
      <c r="B21" s="28">
        <v>2015</v>
      </c>
      <c r="C21" s="145">
        <v>3456.3</v>
      </c>
      <c r="D21" s="348" t="s">
        <v>620</v>
      </c>
    </row>
    <row r="22" spans="1:4" s="17" customFormat="1" ht="10.5" customHeight="1">
      <c r="A22" s="314" t="s">
        <v>621</v>
      </c>
      <c r="B22" s="28">
        <v>2016</v>
      </c>
      <c r="C22" s="145">
        <v>3449</v>
      </c>
      <c r="D22" s="348" t="s">
        <v>622</v>
      </c>
    </row>
    <row r="23" spans="1:4" s="17" customFormat="1" ht="10.5" customHeight="1">
      <c r="A23" s="314" t="s">
        <v>621</v>
      </c>
      <c r="B23" s="28">
        <v>2016</v>
      </c>
      <c r="C23" s="145">
        <v>3449</v>
      </c>
      <c r="D23" s="348" t="s">
        <v>623</v>
      </c>
    </row>
    <row r="24" spans="1:4" s="17" customFormat="1" ht="10.5" customHeight="1">
      <c r="A24" s="314" t="s">
        <v>365</v>
      </c>
      <c r="B24" s="28">
        <v>2016</v>
      </c>
      <c r="C24" s="145">
        <v>3400</v>
      </c>
      <c r="D24" s="348" t="s">
        <v>624</v>
      </c>
    </row>
    <row r="25" spans="1:4" s="17" customFormat="1" ht="10.5" customHeight="1">
      <c r="A25" s="314" t="s">
        <v>625</v>
      </c>
      <c r="B25" s="28">
        <v>2016</v>
      </c>
      <c r="C25" s="145">
        <v>1228.77</v>
      </c>
      <c r="D25" s="348" t="s">
        <v>624</v>
      </c>
    </row>
    <row r="26" spans="1:4" s="17" customFormat="1" ht="10.5" customHeight="1">
      <c r="A26" s="314" t="s">
        <v>626</v>
      </c>
      <c r="B26" s="28">
        <v>2016</v>
      </c>
      <c r="C26" s="145">
        <v>3450</v>
      </c>
      <c r="D26" s="348" t="s">
        <v>627</v>
      </c>
    </row>
    <row r="27" spans="1:4" s="17" customFormat="1" ht="10.5" customHeight="1">
      <c r="A27" s="314" t="s">
        <v>628</v>
      </c>
      <c r="B27" s="28">
        <v>2017</v>
      </c>
      <c r="C27" s="217">
        <v>3450</v>
      </c>
      <c r="D27" s="349" t="s">
        <v>629</v>
      </c>
    </row>
    <row r="28" spans="1:4" s="17" customFormat="1" ht="10.5" customHeight="1">
      <c r="A28" s="314" t="s">
        <v>630</v>
      </c>
      <c r="B28" s="28">
        <v>2017</v>
      </c>
      <c r="C28" s="217">
        <v>3399</v>
      </c>
      <c r="D28" s="349" t="s">
        <v>631</v>
      </c>
    </row>
    <row r="29" spans="1:4" s="17" customFormat="1" ht="10.5" customHeight="1">
      <c r="A29" s="314" t="s">
        <v>745</v>
      </c>
      <c r="B29" s="28">
        <v>2017</v>
      </c>
      <c r="C29" s="145">
        <v>4747.8</v>
      </c>
      <c r="D29" s="348" t="s">
        <v>506</v>
      </c>
    </row>
    <row r="30" spans="1:4" s="576" customFormat="1" ht="12">
      <c r="A30" s="314" t="s">
        <v>1109</v>
      </c>
      <c r="B30" s="28">
        <v>2018</v>
      </c>
      <c r="C30" s="217">
        <v>16441.94</v>
      </c>
      <c r="D30" s="314" t="s">
        <v>1110</v>
      </c>
    </row>
    <row r="31" spans="1:4" s="17" customFormat="1" ht="19.5" customHeight="1">
      <c r="A31" s="314" t="s">
        <v>985</v>
      </c>
      <c r="B31" s="28">
        <v>2018</v>
      </c>
      <c r="C31" s="145">
        <v>482602.8</v>
      </c>
      <c r="D31" s="348" t="s">
        <v>506</v>
      </c>
    </row>
    <row r="32" spans="1:4" s="17" customFormat="1" ht="10.5" customHeight="1">
      <c r="A32" s="314" t="s">
        <v>986</v>
      </c>
      <c r="B32" s="28">
        <v>2018</v>
      </c>
      <c r="C32" s="350">
        <v>175275</v>
      </c>
      <c r="D32" s="348" t="s">
        <v>987</v>
      </c>
    </row>
    <row r="33" spans="1:4" s="17" customFormat="1" ht="10.5" customHeight="1">
      <c r="A33" s="314" t="s">
        <v>990</v>
      </c>
      <c r="B33" s="28">
        <v>2018</v>
      </c>
      <c r="C33" s="145">
        <v>61500</v>
      </c>
      <c r="D33" s="348" t="s">
        <v>506</v>
      </c>
    </row>
    <row r="34" spans="1:4" s="17" customFormat="1" ht="10.5" customHeight="1">
      <c r="A34" s="314" t="s">
        <v>991</v>
      </c>
      <c r="B34" s="28">
        <v>2018</v>
      </c>
      <c r="C34" s="145">
        <v>47601</v>
      </c>
      <c r="D34" s="348" t="s">
        <v>506</v>
      </c>
    </row>
    <row r="35" spans="1:4" s="17" customFormat="1" ht="21.75" customHeight="1">
      <c r="A35" s="314" t="s">
        <v>992</v>
      </c>
      <c r="B35" s="28">
        <v>2018</v>
      </c>
      <c r="C35" s="145">
        <v>127423.08</v>
      </c>
      <c r="D35" s="348" t="s">
        <v>993</v>
      </c>
    </row>
    <row r="36" spans="1:4" s="17" customFormat="1" ht="10.5" customHeight="1">
      <c r="A36" s="314" t="s">
        <v>994</v>
      </c>
      <c r="B36" s="28">
        <v>2018</v>
      </c>
      <c r="C36" s="145">
        <v>41209.92</v>
      </c>
      <c r="D36" s="348" t="s">
        <v>506</v>
      </c>
    </row>
    <row r="37" spans="1:4" s="17" customFormat="1" ht="10.5" customHeight="1">
      <c r="A37" s="351" t="s">
        <v>995</v>
      </c>
      <c r="B37" s="352">
        <v>2018</v>
      </c>
      <c r="C37" s="223">
        <v>54858</v>
      </c>
      <c r="D37" s="353" t="s">
        <v>506</v>
      </c>
    </row>
    <row r="38" spans="1:8" s="17" customFormat="1" ht="33" customHeight="1">
      <c r="A38" s="314" t="s">
        <v>996</v>
      </c>
      <c r="B38" s="28">
        <v>2018</v>
      </c>
      <c r="C38" s="145">
        <v>53578.8</v>
      </c>
      <c r="D38" s="348" t="s">
        <v>998</v>
      </c>
      <c r="F38" s="354"/>
      <c r="H38" s="354"/>
    </row>
    <row r="39" spans="1:7" s="17" customFormat="1" ht="22.5" customHeight="1">
      <c r="A39" s="705" t="s">
        <v>997</v>
      </c>
      <c r="B39" s="706">
        <v>2018</v>
      </c>
      <c r="C39" s="707">
        <v>202950</v>
      </c>
      <c r="D39" s="708" t="s">
        <v>998</v>
      </c>
      <c r="G39" s="354"/>
    </row>
    <row r="40" spans="2:3" ht="11.25">
      <c r="B40" s="355" t="s">
        <v>40</v>
      </c>
      <c r="C40" s="356">
        <f>SUM(C4:C39)</f>
        <v>1417317.7</v>
      </c>
    </row>
    <row r="42" spans="1:4" ht="11.25">
      <c r="A42" s="344" t="s">
        <v>41</v>
      </c>
      <c r="B42" s="345"/>
      <c r="C42" s="346"/>
      <c r="D42" s="357"/>
    </row>
    <row r="43" spans="1:4" ht="10.5" customHeight="1">
      <c r="A43" s="174" t="s">
        <v>246</v>
      </c>
      <c r="B43" s="310">
        <v>2014</v>
      </c>
      <c r="C43" s="29">
        <v>220</v>
      </c>
      <c r="D43" s="30"/>
    </row>
    <row r="44" spans="1:4" ht="10.5" customHeight="1">
      <c r="A44" s="174" t="s">
        <v>245</v>
      </c>
      <c r="B44" s="310">
        <v>2014</v>
      </c>
      <c r="C44" s="29">
        <v>1650</v>
      </c>
      <c r="D44" s="30"/>
    </row>
    <row r="45" spans="1:4" ht="10.5" customHeight="1">
      <c r="A45" s="174" t="s">
        <v>242</v>
      </c>
      <c r="B45" s="310">
        <v>2014</v>
      </c>
      <c r="C45" s="29">
        <v>2700</v>
      </c>
      <c r="D45" s="30"/>
    </row>
    <row r="46" spans="1:4" ht="10.5" customHeight="1">
      <c r="A46" s="174" t="s">
        <v>243</v>
      </c>
      <c r="B46" s="310">
        <v>2014</v>
      </c>
      <c r="C46" s="29">
        <v>540</v>
      </c>
      <c r="D46" s="30"/>
    </row>
    <row r="47" spans="1:4" ht="10.5" customHeight="1">
      <c r="A47" s="174" t="s">
        <v>243</v>
      </c>
      <c r="B47" s="310">
        <v>2014</v>
      </c>
      <c r="C47" s="29">
        <v>540</v>
      </c>
      <c r="D47" s="30"/>
    </row>
    <row r="48" spans="1:4" ht="10.5" customHeight="1">
      <c r="A48" s="174" t="s">
        <v>243</v>
      </c>
      <c r="B48" s="310">
        <v>2014</v>
      </c>
      <c r="C48" s="29">
        <v>540</v>
      </c>
      <c r="D48" s="30"/>
    </row>
    <row r="49" spans="1:4" ht="10.5" customHeight="1">
      <c r="A49" s="174" t="s">
        <v>242</v>
      </c>
      <c r="B49" s="310">
        <v>2014</v>
      </c>
      <c r="C49" s="29">
        <v>2700</v>
      </c>
      <c r="D49" s="30"/>
    </row>
    <row r="50" spans="1:4" ht="10.5" customHeight="1">
      <c r="A50" s="174" t="s">
        <v>246</v>
      </c>
      <c r="B50" s="310">
        <v>2015</v>
      </c>
      <c r="C50" s="29">
        <v>199</v>
      </c>
      <c r="D50" s="30"/>
    </row>
    <row r="51" spans="1:4" ht="10.5" customHeight="1">
      <c r="A51" s="174" t="s">
        <v>246</v>
      </c>
      <c r="B51" s="310">
        <v>2015</v>
      </c>
      <c r="C51" s="29">
        <v>220</v>
      </c>
      <c r="D51" s="30"/>
    </row>
    <row r="52" spans="1:4" ht="10.5" customHeight="1">
      <c r="A52" s="174" t="s">
        <v>243</v>
      </c>
      <c r="B52" s="310">
        <v>2015</v>
      </c>
      <c r="C52" s="29">
        <v>850</v>
      </c>
      <c r="D52" s="30"/>
    </row>
    <row r="53" spans="1:4" ht="10.5" customHeight="1">
      <c r="A53" s="174" t="s">
        <v>245</v>
      </c>
      <c r="B53" s="310">
        <v>2015</v>
      </c>
      <c r="C53" s="29">
        <v>1650</v>
      </c>
      <c r="D53" s="30"/>
    </row>
    <row r="54" spans="1:4" ht="10.5" customHeight="1">
      <c r="A54" s="174" t="s">
        <v>244</v>
      </c>
      <c r="B54" s="310">
        <v>2015</v>
      </c>
      <c r="C54" s="29">
        <v>960</v>
      </c>
      <c r="D54" s="30"/>
    </row>
    <row r="55" spans="1:4" ht="10.5" customHeight="1">
      <c r="A55" s="174" t="s">
        <v>241</v>
      </c>
      <c r="B55" s="310">
        <v>2016</v>
      </c>
      <c r="C55" s="29">
        <v>2600</v>
      </c>
      <c r="D55" s="30"/>
    </row>
    <row r="56" spans="1:4" ht="10.5" customHeight="1">
      <c r="A56" s="174" t="s">
        <v>241</v>
      </c>
      <c r="B56" s="310">
        <v>2016</v>
      </c>
      <c r="C56" s="29">
        <v>3200</v>
      </c>
      <c r="D56" s="30"/>
    </row>
    <row r="57" spans="1:4" ht="10.5" customHeight="1">
      <c r="A57" s="174" t="s">
        <v>242</v>
      </c>
      <c r="B57" s="310">
        <v>2016</v>
      </c>
      <c r="C57" s="29">
        <v>1530</v>
      </c>
      <c r="D57" s="30"/>
    </row>
    <row r="58" spans="1:4" ht="10.5" customHeight="1">
      <c r="A58" s="174" t="s">
        <v>557</v>
      </c>
      <c r="B58" s="310">
        <v>2016</v>
      </c>
      <c r="C58" s="29">
        <v>3498.9</v>
      </c>
      <c r="D58" s="30"/>
    </row>
    <row r="59" spans="1:4" ht="10.5" customHeight="1">
      <c r="A59" s="174" t="s">
        <v>246</v>
      </c>
      <c r="B59" s="310">
        <v>2017</v>
      </c>
      <c r="C59" s="29">
        <v>240</v>
      </c>
      <c r="D59" s="30"/>
    </row>
    <row r="60" spans="1:4" ht="10.5" customHeight="1">
      <c r="A60" s="174" t="s">
        <v>242</v>
      </c>
      <c r="B60" s="28">
        <v>2017</v>
      </c>
      <c r="C60" s="29">
        <v>1530</v>
      </c>
      <c r="D60" s="30"/>
    </row>
    <row r="61" spans="1:4" ht="10.5" customHeight="1">
      <c r="A61" s="174" t="s">
        <v>242</v>
      </c>
      <c r="B61" s="28">
        <v>2017</v>
      </c>
      <c r="C61" s="29">
        <v>1800</v>
      </c>
      <c r="D61" s="30"/>
    </row>
    <row r="62" spans="1:4" ht="10.5" customHeight="1">
      <c r="A62" s="174" t="s">
        <v>243</v>
      </c>
      <c r="B62" s="28">
        <v>2017</v>
      </c>
      <c r="C62" s="29">
        <v>540</v>
      </c>
      <c r="D62" s="30"/>
    </row>
    <row r="63" spans="1:4" ht="10.5" customHeight="1">
      <c r="A63" s="174" t="s">
        <v>246</v>
      </c>
      <c r="B63" s="28">
        <v>2017</v>
      </c>
      <c r="C63" s="29">
        <v>210</v>
      </c>
      <c r="D63" s="30"/>
    </row>
    <row r="64" spans="2:3" ht="11.25">
      <c r="B64" s="355" t="s">
        <v>40</v>
      </c>
      <c r="C64" s="356">
        <f>SUM(C43:C63)</f>
        <v>27917.9</v>
      </c>
    </row>
    <row r="65" spans="1:4" ht="11.25">
      <c r="A65" s="358"/>
      <c r="B65" s="359"/>
      <c r="C65" s="360"/>
      <c r="D65" s="361"/>
    </row>
    <row r="66" spans="1:4" ht="11.25">
      <c r="A66" s="626" t="s">
        <v>558</v>
      </c>
      <c r="B66" s="627"/>
      <c r="C66" s="627"/>
      <c r="D66" s="628"/>
    </row>
    <row r="67" spans="1:4" ht="33.75">
      <c r="A67" s="362" t="s">
        <v>1004</v>
      </c>
      <c r="B67" s="363" t="s">
        <v>237</v>
      </c>
      <c r="C67" s="364" t="s">
        <v>247</v>
      </c>
      <c r="D67" s="365"/>
    </row>
    <row r="68" spans="1:4" ht="10.5" customHeight="1">
      <c r="A68" s="366" t="s">
        <v>382</v>
      </c>
      <c r="B68" s="367">
        <v>2014</v>
      </c>
      <c r="C68" s="368">
        <v>519.99</v>
      </c>
      <c r="D68" s="365"/>
    </row>
    <row r="69" spans="1:4" ht="10.5" customHeight="1">
      <c r="A69" s="366" t="s">
        <v>382</v>
      </c>
      <c r="B69" s="367">
        <v>2014</v>
      </c>
      <c r="C69" s="368">
        <v>519.99</v>
      </c>
      <c r="D69" s="365"/>
    </row>
    <row r="70" spans="1:4" ht="10.5" customHeight="1">
      <c r="A70" s="369" t="s">
        <v>559</v>
      </c>
      <c r="B70" s="370">
        <v>2015</v>
      </c>
      <c r="C70" s="53">
        <v>490.77</v>
      </c>
      <c r="D70" s="371"/>
    </row>
    <row r="71" spans="1:4" ht="10.5" customHeight="1">
      <c r="A71" s="369" t="s">
        <v>559</v>
      </c>
      <c r="B71" s="370">
        <v>2015</v>
      </c>
      <c r="C71" s="53">
        <v>404.67</v>
      </c>
      <c r="D71" s="371"/>
    </row>
    <row r="72" spans="1:4" ht="10.5" customHeight="1">
      <c r="A72" s="369" t="s">
        <v>559</v>
      </c>
      <c r="B72" s="370">
        <v>2015</v>
      </c>
      <c r="C72" s="53">
        <v>404.67</v>
      </c>
      <c r="D72" s="371"/>
    </row>
    <row r="73" spans="1:4" ht="10.5" customHeight="1">
      <c r="A73" s="369" t="s">
        <v>559</v>
      </c>
      <c r="B73" s="370">
        <v>2015</v>
      </c>
      <c r="C73" s="53">
        <v>404.67</v>
      </c>
      <c r="D73" s="371"/>
    </row>
    <row r="74" spans="1:4" ht="10.5" customHeight="1">
      <c r="A74" s="369" t="s">
        <v>559</v>
      </c>
      <c r="B74" s="370">
        <v>2015</v>
      </c>
      <c r="C74" s="53">
        <v>404.67</v>
      </c>
      <c r="D74" s="371"/>
    </row>
    <row r="75" spans="1:4" ht="10.5" customHeight="1">
      <c r="A75" s="369" t="s">
        <v>559</v>
      </c>
      <c r="B75" s="370">
        <v>2016</v>
      </c>
      <c r="C75" s="53">
        <v>613.77</v>
      </c>
      <c r="D75" s="371"/>
    </row>
    <row r="76" spans="1:4" ht="10.5" customHeight="1">
      <c r="A76" s="369" t="s">
        <v>560</v>
      </c>
      <c r="B76" s="370">
        <v>2017</v>
      </c>
      <c r="C76" s="53">
        <v>189</v>
      </c>
      <c r="D76" s="51"/>
    </row>
    <row r="77" spans="2:3" ht="11.25">
      <c r="B77" s="355" t="s">
        <v>40</v>
      </c>
      <c r="C77" s="356">
        <f>SUM(C68:C76)</f>
        <v>3952.2000000000003</v>
      </c>
    </row>
    <row r="78" ht="11.25">
      <c r="C78" s="9"/>
    </row>
    <row r="79" spans="1:4" ht="15" customHeight="1">
      <c r="A79" s="372" t="s">
        <v>122</v>
      </c>
      <c r="B79" s="372"/>
      <c r="C79" s="373"/>
      <c r="D79" s="372"/>
    </row>
    <row r="80" spans="1:4" ht="10.5" customHeight="1">
      <c r="A80" s="90" t="s">
        <v>491</v>
      </c>
      <c r="B80" s="310">
        <v>2013</v>
      </c>
      <c r="C80" s="94">
        <v>9707.75</v>
      </c>
      <c r="D80" s="95"/>
    </row>
    <row r="81" spans="1:4" ht="10.5" customHeight="1">
      <c r="A81" s="90" t="s">
        <v>492</v>
      </c>
      <c r="B81" s="310">
        <v>2013</v>
      </c>
      <c r="C81" s="94">
        <v>12392.25</v>
      </c>
      <c r="D81" s="95"/>
    </row>
    <row r="82" spans="1:4" ht="10.5" customHeight="1">
      <c r="A82" s="90" t="s">
        <v>493</v>
      </c>
      <c r="B82" s="310">
        <v>2013</v>
      </c>
      <c r="C82" s="94">
        <v>24900</v>
      </c>
      <c r="D82" s="95"/>
    </row>
    <row r="83" spans="1:4" ht="10.5" customHeight="1">
      <c r="A83" s="90" t="s">
        <v>657</v>
      </c>
      <c r="B83" s="310">
        <v>2015</v>
      </c>
      <c r="C83" s="94">
        <v>2300</v>
      </c>
      <c r="D83" s="95"/>
    </row>
    <row r="84" spans="1:4" ht="10.5" customHeight="1">
      <c r="A84" s="90" t="s">
        <v>658</v>
      </c>
      <c r="B84" s="310">
        <v>2015</v>
      </c>
      <c r="C84" s="94">
        <v>3198</v>
      </c>
      <c r="D84" s="95"/>
    </row>
    <row r="85" spans="1:4" ht="10.5" customHeight="1">
      <c r="A85" s="90" t="s">
        <v>393</v>
      </c>
      <c r="B85" s="310">
        <v>2013</v>
      </c>
      <c r="C85" s="94">
        <v>39520</v>
      </c>
      <c r="D85" s="95" t="s">
        <v>394</v>
      </c>
    </row>
    <row r="86" spans="1:4" ht="10.5" customHeight="1">
      <c r="A86" s="90" t="s">
        <v>659</v>
      </c>
      <c r="B86" s="310">
        <v>2016</v>
      </c>
      <c r="C86" s="94">
        <v>1999.99</v>
      </c>
      <c r="D86" s="95"/>
    </row>
    <row r="87" spans="1:4" ht="10.5" customHeight="1">
      <c r="A87" s="90" t="s">
        <v>660</v>
      </c>
      <c r="B87" s="310">
        <v>2016</v>
      </c>
      <c r="C87" s="94">
        <v>1300</v>
      </c>
      <c r="D87" s="95"/>
    </row>
    <row r="88" spans="2:4" ht="11.25">
      <c r="B88" s="355" t="s">
        <v>40</v>
      </c>
      <c r="C88" s="356">
        <f>SUM(C80:C87)</f>
        <v>95317.99</v>
      </c>
      <c r="D88" s="51"/>
    </row>
    <row r="89" spans="1:4" ht="11.25">
      <c r="A89" s="374"/>
      <c r="B89" s="150"/>
      <c r="C89" s="375"/>
      <c r="D89" s="376"/>
    </row>
    <row r="90" spans="1:4" ht="11.25">
      <c r="A90" s="372" t="s">
        <v>248</v>
      </c>
      <c r="B90" s="372"/>
      <c r="C90" s="373"/>
      <c r="D90" s="372"/>
    </row>
    <row r="91" spans="1:4" s="150" customFormat="1" ht="10.5" customHeight="1">
      <c r="A91" s="41" t="s">
        <v>388</v>
      </c>
      <c r="B91" s="15">
        <v>2014</v>
      </c>
      <c r="C91" s="42">
        <v>220</v>
      </c>
      <c r="D91" s="377"/>
    </row>
    <row r="92" spans="1:4" s="150" customFormat="1" ht="10.5" customHeight="1">
      <c r="A92" s="41" t="s">
        <v>482</v>
      </c>
      <c r="B92" s="15">
        <v>2014</v>
      </c>
      <c r="C92" s="42">
        <v>2039</v>
      </c>
      <c r="D92" s="377"/>
    </row>
    <row r="93" spans="1:4" s="150" customFormat="1" ht="10.5" customHeight="1">
      <c r="A93" s="41" t="s">
        <v>483</v>
      </c>
      <c r="B93" s="15">
        <v>2014</v>
      </c>
      <c r="C93" s="42">
        <v>359</v>
      </c>
      <c r="D93" s="377"/>
    </row>
    <row r="94" spans="1:4" s="150" customFormat="1" ht="10.5" customHeight="1">
      <c r="A94" s="41" t="s">
        <v>484</v>
      </c>
      <c r="B94" s="15">
        <v>2014</v>
      </c>
      <c r="C94" s="42">
        <v>3468.6</v>
      </c>
      <c r="D94" s="377"/>
    </row>
    <row r="95" spans="1:4" s="150" customFormat="1" ht="10.5" customHeight="1">
      <c r="A95" s="41" t="s">
        <v>485</v>
      </c>
      <c r="B95" s="15">
        <v>2014</v>
      </c>
      <c r="C95" s="42">
        <v>1949</v>
      </c>
      <c r="D95" s="377"/>
    </row>
    <row r="96" spans="1:4" s="150" customFormat="1" ht="10.5" customHeight="1">
      <c r="A96" s="41" t="s">
        <v>485</v>
      </c>
      <c r="B96" s="15">
        <v>2014</v>
      </c>
      <c r="C96" s="42">
        <v>1949</v>
      </c>
      <c r="D96" s="377"/>
    </row>
    <row r="97" spans="1:4" s="150" customFormat="1" ht="10.5" customHeight="1">
      <c r="A97" s="41" t="s">
        <v>486</v>
      </c>
      <c r="B97" s="15">
        <v>2014</v>
      </c>
      <c r="C97" s="42">
        <v>360</v>
      </c>
      <c r="D97" s="377"/>
    </row>
    <row r="98" spans="1:4" ht="10.5" customHeight="1">
      <c r="A98" s="378" t="s">
        <v>486</v>
      </c>
      <c r="B98" s="379">
        <v>2014</v>
      </c>
      <c r="C98" s="380">
        <v>360</v>
      </c>
      <c r="D98" s="381"/>
    </row>
    <row r="99" spans="1:4" ht="10.5" customHeight="1">
      <c r="A99" s="51" t="s">
        <v>487</v>
      </c>
      <c r="B99" s="370">
        <v>2014</v>
      </c>
      <c r="C99" s="382">
        <v>225</v>
      </c>
      <c r="D99" s="51"/>
    </row>
    <row r="100" spans="1:4" ht="10.5" customHeight="1">
      <c r="A100" s="51" t="s">
        <v>487</v>
      </c>
      <c r="B100" s="370">
        <v>2014</v>
      </c>
      <c r="C100" s="382">
        <v>225</v>
      </c>
      <c r="D100" s="51"/>
    </row>
    <row r="101" spans="1:4" ht="10.5" customHeight="1">
      <c r="A101" s="51" t="s">
        <v>487</v>
      </c>
      <c r="B101" s="370">
        <v>2014</v>
      </c>
      <c r="C101" s="382">
        <v>229</v>
      </c>
      <c r="D101" s="51"/>
    </row>
    <row r="102" spans="1:4" ht="10.5" customHeight="1">
      <c r="A102" s="51" t="s">
        <v>487</v>
      </c>
      <c r="B102" s="370">
        <v>2014</v>
      </c>
      <c r="C102" s="382">
        <v>229</v>
      </c>
      <c r="D102" s="51"/>
    </row>
    <row r="103" spans="1:4" ht="10.5" customHeight="1">
      <c r="A103" s="51" t="s">
        <v>488</v>
      </c>
      <c r="B103" s="370">
        <v>2015</v>
      </c>
      <c r="C103" s="382">
        <v>3340</v>
      </c>
      <c r="D103" s="51"/>
    </row>
    <row r="104" spans="1:4" ht="10.5" customHeight="1">
      <c r="A104" s="51" t="s">
        <v>487</v>
      </c>
      <c r="B104" s="370">
        <v>2015</v>
      </c>
      <c r="C104" s="382">
        <v>245</v>
      </c>
      <c r="D104" s="51"/>
    </row>
    <row r="105" spans="1:4" ht="10.5" customHeight="1">
      <c r="A105" s="51" t="s">
        <v>487</v>
      </c>
      <c r="B105" s="370">
        <v>2015</v>
      </c>
      <c r="C105" s="382">
        <v>245</v>
      </c>
      <c r="D105" s="51"/>
    </row>
    <row r="106" spans="1:4" ht="10.5" customHeight="1">
      <c r="A106" s="51" t="s">
        <v>489</v>
      </c>
      <c r="B106" s="370">
        <v>2015</v>
      </c>
      <c r="C106" s="382">
        <v>250</v>
      </c>
      <c r="D106" s="51"/>
    </row>
    <row r="107" spans="1:4" ht="10.5" customHeight="1">
      <c r="A107" s="383" t="s">
        <v>489</v>
      </c>
      <c r="B107" s="384">
        <v>2015</v>
      </c>
      <c r="C107" s="385">
        <v>250</v>
      </c>
      <c r="D107" s="383"/>
    </row>
    <row r="108" spans="1:4" ht="10.5" customHeight="1">
      <c r="A108" s="51" t="s">
        <v>701</v>
      </c>
      <c r="B108" s="370">
        <v>2015</v>
      </c>
      <c r="C108" s="382">
        <v>1750</v>
      </c>
      <c r="D108" s="51"/>
    </row>
    <row r="109" spans="1:4" ht="10.5" customHeight="1">
      <c r="A109" s="51" t="s">
        <v>701</v>
      </c>
      <c r="B109" s="370">
        <v>2015</v>
      </c>
      <c r="C109" s="382">
        <v>1750</v>
      </c>
      <c r="D109" s="51"/>
    </row>
    <row r="110" spans="1:4" ht="10.5" customHeight="1">
      <c r="A110" s="51" t="s">
        <v>701</v>
      </c>
      <c r="B110" s="370">
        <v>2015</v>
      </c>
      <c r="C110" s="382">
        <v>1750</v>
      </c>
      <c r="D110" s="51"/>
    </row>
    <row r="111" spans="1:4" ht="10.5" customHeight="1">
      <c r="A111" s="51" t="s">
        <v>702</v>
      </c>
      <c r="B111" s="370">
        <v>2015</v>
      </c>
      <c r="C111" s="382">
        <v>399</v>
      </c>
      <c r="D111" s="51"/>
    </row>
    <row r="112" spans="1:4" ht="10.5" customHeight="1">
      <c r="A112" s="51" t="s">
        <v>702</v>
      </c>
      <c r="B112" s="370">
        <v>2015</v>
      </c>
      <c r="C112" s="382">
        <v>399</v>
      </c>
      <c r="D112" s="51"/>
    </row>
    <row r="113" spans="1:4" ht="10.5" customHeight="1">
      <c r="A113" s="51" t="s">
        <v>702</v>
      </c>
      <c r="B113" s="370">
        <v>2015</v>
      </c>
      <c r="C113" s="382">
        <v>399</v>
      </c>
      <c r="D113" s="51"/>
    </row>
    <row r="114" spans="1:4" ht="10.5" customHeight="1">
      <c r="A114" s="51" t="s">
        <v>703</v>
      </c>
      <c r="B114" s="370">
        <v>2015</v>
      </c>
      <c r="C114" s="382">
        <v>220</v>
      </c>
      <c r="D114" s="51"/>
    </row>
    <row r="115" spans="1:4" ht="10.5" customHeight="1">
      <c r="A115" s="51" t="s">
        <v>703</v>
      </c>
      <c r="B115" s="370">
        <v>2015</v>
      </c>
      <c r="C115" s="382">
        <v>220</v>
      </c>
      <c r="D115" s="51"/>
    </row>
    <row r="116" spans="1:4" ht="10.5" customHeight="1">
      <c r="A116" s="51" t="s">
        <v>703</v>
      </c>
      <c r="B116" s="370">
        <v>2015</v>
      </c>
      <c r="C116" s="382">
        <v>220</v>
      </c>
      <c r="D116" s="51"/>
    </row>
    <row r="117" spans="1:4" ht="10.5" customHeight="1">
      <c r="A117" s="51" t="s">
        <v>704</v>
      </c>
      <c r="B117" s="370">
        <v>2015</v>
      </c>
      <c r="C117" s="382">
        <v>3185.7</v>
      </c>
      <c r="D117" s="51"/>
    </row>
    <row r="118" spans="1:4" ht="10.5" customHeight="1">
      <c r="A118" s="51" t="s">
        <v>705</v>
      </c>
      <c r="B118" s="370">
        <v>2016</v>
      </c>
      <c r="C118" s="382">
        <v>250</v>
      </c>
      <c r="D118" s="51"/>
    </row>
    <row r="119" spans="1:4" ht="10.5" customHeight="1">
      <c r="A119" s="51" t="s">
        <v>706</v>
      </c>
      <c r="B119" s="370">
        <v>2016</v>
      </c>
      <c r="C119" s="382">
        <v>250</v>
      </c>
      <c r="D119" s="51"/>
    </row>
    <row r="120" spans="1:4" ht="10.5" customHeight="1">
      <c r="A120" s="51" t="s">
        <v>706</v>
      </c>
      <c r="B120" s="370">
        <v>2016</v>
      </c>
      <c r="C120" s="382">
        <v>250</v>
      </c>
      <c r="D120" s="51"/>
    </row>
    <row r="121" spans="1:4" ht="10.5" customHeight="1">
      <c r="A121" s="51" t="s">
        <v>489</v>
      </c>
      <c r="B121" s="370">
        <v>2016</v>
      </c>
      <c r="C121" s="382">
        <v>250</v>
      </c>
      <c r="D121" s="51"/>
    </row>
    <row r="122" spans="1:4" ht="10.5" customHeight="1">
      <c r="A122" s="51" t="s">
        <v>489</v>
      </c>
      <c r="B122" s="370">
        <v>2016</v>
      </c>
      <c r="C122" s="382">
        <v>250</v>
      </c>
      <c r="D122" s="51"/>
    </row>
    <row r="123" spans="1:4" ht="10.5" customHeight="1">
      <c r="A123" s="51" t="s">
        <v>489</v>
      </c>
      <c r="B123" s="370">
        <v>2016</v>
      </c>
      <c r="C123" s="382">
        <v>250</v>
      </c>
      <c r="D123" s="51"/>
    </row>
    <row r="124" spans="1:4" ht="10.5" customHeight="1">
      <c r="A124" s="51" t="s">
        <v>707</v>
      </c>
      <c r="B124" s="370">
        <v>2016</v>
      </c>
      <c r="C124" s="53">
        <v>2360.37</v>
      </c>
      <c r="D124" s="51"/>
    </row>
    <row r="125" spans="1:4" ht="10.5" customHeight="1">
      <c r="A125" s="51" t="s">
        <v>708</v>
      </c>
      <c r="B125" s="370">
        <v>2016</v>
      </c>
      <c r="C125" s="382">
        <v>679</v>
      </c>
      <c r="D125" s="51"/>
    </row>
    <row r="126" spans="1:4" ht="10.5" customHeight="1">
      <c r="A126" s="51" t="s">
        <v>736</v>
      </c>
      <c r="B126" s="370">
        <v>2017</v>
      </c>
      <c r="C126" s="382">
        <v>2550</v>
      </c>
      <c r="D126" s="51"/>
    </row>
    <row r="127" spans="1:4" ht="10.5" customHeight="1">
      <c r="A127" s="51" t="s">
        <v>736</v>
      </c>
      <c r="B127" s="370">
        <v>2017</v>
      </c>
      <c r="C127" s="382">
        <v>2550</v>
      </c>
      <c r="D127" s="51"/>
    </row>
    <row r="128" spans="1:4" ht="10.5" customHeight="1">
      <c r="A128" s="51" t="s">
        <v>736</v>
      </c>
      <c r="B128" s="370">
        <v>2017</v>
      </c>
      <c r="C128" s="382">
        <v>2550</v>
      </c>
      <c r="D128" s="51"/>
    </row>
    <row r="129" spans="1:4" ht="10.5" customHeight="1">
      <c r="A129" s="51" t="s">
        <v>489</v>
      </c>
      <c r="B129" s="370">
        <v>2017</v>
      </c>
      <c r="C129" s="382">
        <v>270</v>
      </c>
      <c r="D129" s="51"/>
    </row>
    <row r="130" spans="1:4" ht="10.5" customHeight="1">
      <c r="A130" s="51" t="s">
        <v>489</v>
      </c>
      <c r="B130" s="370">
        <v>2017</v>
      </c>
      <c r="C130" s="382">
        <v>270</v>
      </c>
      <c r="D130" s="51"/>
    </row>
    <row r="131" spans="1:4" ht="10.5" customHeight="1">
      <c r="A131" s="51" t="s">
        <v>489</v>
      </c>
      <c r="B131" s="370">
        <v>2017</v>
      </c>
      <c r="C131" s="382">
        <v>270</v>
      </c>
      <c r="D131" s="51"/>
    </row>
    <row r="132" spans="1:4" ht="10.5" customHeight="1">
      <c r="A132" s="51" t="s">
        <v>489</v>
      </c>
      <c r="B132" s="370">
        <v>2017</v>
      </c>
      <c r="C132" s="382">
        <v>270</v>
      </c>
      <c r="D132" s="51"/>
    </row>
    <row r="133" spans="1:4" ht="10.5" customHeight="1">
      <c r="A133" s="51" t="s">
        <v>737</v>
      </c>
      <c r="B133" s="370">
        <v>2018</v>
      </c>
      <c r="C133" s="382">
        <v>5007.99</v>
      </c>
      <c r="D133" s="51"/>
    </row>
    <row r="134" spans="2:3" ht="11.25">
      <c r="B134" s="355" t="s">
        <v>40</v>
      </c>
      <c r="C134" s="356">
        <f>SUM(C91:C133)</f>
        <v>44512.659999999996</v>
      </c>
    </row>
    <row r="136" spans="1:4" ht="11.25">
      <c r="A136" s="386" t="s">
        <v>370</v>
      </c>
      <c r="B136" s="386"/>
      <c r="C136" s="387"/>
      <c r="D136" s="386"/>
    </row>
    <row r="137" spans="1:4" ht="10.5" customHeight="1">
      <c r="A137" s="388" t="s">
        <v>371</v>
      </c>
      <c r="B137" s="80">
        <v>2014</v>
      </c>
      <c r="C137" s="389">
        <v>420</v>
      </c>
      <c r="D137" s="390"/>
    </row>
    <row r="138" spans="1:4" ht="10.5" customHeight="1">
      <c r="A138" s="388" t="s">
        <v>372</v>
      </c>
      <c r="B138" s="80">
        <v>2014</v>
      </c>
      <c r="C138" s="389">
        <v>3480</v>
      </c>
      <c r="D138" s="390"/>
    </row>
    <row r="139" spans="1:4" ht="10.5" customHeight="1">
      <c r="A139" s="388" t="s">
        <v>241</v>
      </c>
      <c r="B139" s="80">
        <v>2014</v>
      </c>
      <c r="C139" s="389">
        <v>2200</v>
      </c>
      <c r="D139" s="390"/>
    </row>
    <row r="140" spans="1:4" ht="10.5" customHeight="1">
      <c r="A140" s="388" t="s">
        <v>241</v>
      </c>
      <c r="B140" s="80">
        <v>2014</v>
      </c>
      <c r="C140" s="389">
        <v>2200</v>
      </c>
      <c r="D140" s="390"/>
    </row>
    <row r="141" spans="1:4" ht="10.5" customHeight="1">
      <c r="A141" s="388" t="s">
        <v>241</v>
      </c>
      <c r="B141" s="391">
        <v>2014</v>
      </c>
      <c r="C141" s="389">
        <v>2200</v>
      </c>
      <c r="D141" s="390"/>
    </row>
    <row r="142" spans="1:4" ht="10.5" customHeight="1">
      <c r="A142" s="388" t="s">
        <v>241</v>
      </c>
      <c r="B142" s="391">
        <v>2014</v>
      </c>
      <c r="C142" s="389">
        <v>2200</v>
      </c>
      <c r="D142" s="390"/>
    </row>
    <row r="143" spans="1:4" ht="10.5" customHeight="1">
      <c r="A143" s="388" t="s">
        <v>241</v>
      </c>
      <c r="B143" s="391">
        <v>2014</v>
      </c>
      <c r="C143" s="389">
        <v>2200</v>
      </c>
      <c r="D143" s="390"/>
    </row>
    <row r="144" spans="1:4" ht="10.5" customHeight="1">
      <c r="A144" s="388" t="s">
        <v>241</v>
      </c>
      <c r="B144" s="391">
        <v>2014</v>
      </c>
      <c r="C144" s="389">
        <v>2200</v>
      </c>
      <c r="D144" s="390"/>
    </row>
    <row r="145" spans="1:4" ht="10.5" customHeight="1">
      <c r="A145" s="392" t="s">
        <v>242</v>
      </c>
      <c r="B145" s="393">
        <v>2014</v>
      </c>
      <c r="C145" s="76">
        <v>1850.01</v>
      </c>
      <c r="D145" s="394"/>
    </row>
    <row r="146" spans="1:4" ht="10.5" customHeight="1">
      <c r="A146" s="392" t="s">
        <v>242</v>
      </c>
      <c r="B146" s="393">
        <v>2015</v>
      </c>
      <c r="C146" s="76">
        <v>2000</v>
      </c>
      <c r="D146" s="394"/>
    </row>
    <row r="147" spans="1:4" ht="10.5" customHeight="1">
      <c r="A147" s="62" t="s">
        <v>242</v>
      </c>
      <c r="B147" s="395">
        <v>2016</v>
      </c>
      <c r="C147" s="57">
        <v>2150</v>
      </c>
      <c r="D147" s="394"/>
    </row>
    <row r="148" spans="1:4" ht="10.5" customHeight="1">
      <c r="A148" s="62" t="s">
        <v>665</v>
      </c>
      <c r="B148" s="395">
        <v>2016</v>
      </c>
      <c r="C148" s="57">
        <v>220</v>
      </c>
      <c r="D148" s="394"/>
    </row>
    <row r="149" spans="1:4" ht="10.5" customHeight="1">
      <c r="A149" s="47" t="s">
        <v>243</v>
      </c>
      <c r="B149" s="15">
        <v>2016</v>
      </c>
      <c r="C149" s="57">
        <v>500</v>
      </c>
      <c r="D149" s="394"/>
    </row>
    <row r="150" spans="1:4" ht="10.5" customHeight="1">
      <c r="A150" s="51" t="s">
        <v>241</v>
      </c>
      <c r="B150" s="104">
        <v>2016</v>
      </c>
      <c r="C150" s="57">
        <v>1799.99</v>
      </c>
      <c r="D150" s="394"/>
    </row>
    <row r="151" spans="1:4" ht="10.5" customHeight="1">
      <c r="A151" s="62" t="s">
        <v>665</v>
      </c>
      <c r="B151" s="395">
        <v>2017</v>
      </c>
      <c r="C151" s="57">
        <v>225</v>
      </c>
      <c r="D151" s="394"/>
    </row>
    <row r="152" spans="1:4" ht="10.5" customHeight="1">
      <c r="A152" s="62" t="s">
        <v>666</v>
      </c>
      <c r="B152" s="395">
        <v>2017</v>
      </c>
      <c r="C152" s="57">
        <v>270</v>
      </c>
      <c r="D152" s="394"/>
    </row>
    <row r="153" spans="1:4" ht="10.5" customHeight="1">
      <c r="A153" s="396" t="s">
        <v>1111</v>
      </c>
      <c r="B153" s="395">
        <v>2017</v>
      </c>
      <c r="C153" s="57">
        <v>2630</v>
      </c>
      <c r="D153" s="397"/>
    </row>
    <row r="154" spans="1:4" ht="10.5" customHeight="1">
      <c r="A154" s="396" t="s">
        <v>721</v>
      </c>
      <c r="B154" s="395">
        <v>2018</v>
      </c>
      <c r="C154" s="57">
        <v>1000</v>
      </c>
      <c r="D154" s="397"/>
    </row>
    <row r="155" spans="1:4" ht="10.5" customHeight="1">
      <c r="A155" s="62" t="s">
        <v>1111</v>
      </c>
      <c r="B155" s="395">
        <v>2018</v>
      </c>
      <c r="C155" s="57">
        <v>2299</v>
      </c>
      <c r="D155" s="394"/>
    </row>
    <row r="156" spans="2:3" ht="11.25">
      <c r="B156" s="355" t="s">
        <v>40</v>
      </c>
      <c r="C156" s="356">
        <f>SUM(C137:C155)</f>
        <v>32044</v>
      </c>
    </row>
    <row r="158" spans="1:4" ht="11.25">
      <c r="A158" s="372" t="s">
        <v>77</v>
      </c>
      <c r="B158" s="372"/>
      <c r="C158" s="373"/>
      <c r="D158" s="372"/>
    </row>
    <row r="159" spans="1:4" ht="10.5" customHeight="1">
      <c r="A159" s="79" t="s">
        <v>716</v>
      </c>
      <c r="B159" s="80">
        <v>2017</v>
      </c>
      <c r="C159" s="389">
        <v>584.09</v>
      </c>
      <c r="D159" s="394"/>
    </row>
    <row r="160" spans="2:3" ht="11.25">
      <c r="B160" s="355" t="s">
        <v>40</v>
      </c>
      <c r="C160" s="356">
        <f>SUM(C159:C159)</f>
        <v>584.09</v>
      </c>
    </row>
    <row r="161" spans="2:3" ht="11.25">
      <c r="B161" s="394"/>
      <c r="C161" s="394"/>
    </row>
    <row r="162" spans="1:4" ht="15" customHeight="1">
      <c r="A162" s="386" t="s">
        <v>235</v>
      </c>
      <c r="B162" s="386"/>
      <c r="C162" s="387"/>
      <c r="D162" s="386"/>
    </row>
    <row r="163" spans="1:4" s="158" customFormat="1" ht="10.5" customHeight="1">
      <c r="A163" s="90" t="s">
        <v>366</v>
      </c>
      <c r="B163" s="90">
        <v>2014</v>
      </c>
      <c r="C163" s="398">
        <v>2490</v>
      </c>
      <c r="D163" s="399"/>
    </row>
    <row r="164" spans="1:4" s="158" customFormat="1" ht="10.5" customHeight="1">
      <c r="A164" s="90" t="s">
        <v>367</v>
      </c>
      <c r="B164" s="90">
        <v>2014</v>
      </c>
      <c r="C164" s="398">
        <v>11607.54</v>
      </c>
      <c r="D164" s="399"/>
    </row>
    <row r="165" spans="1:4" s="158" customFormat="1" ht="10.5" customHeight="1">
      <c r="A165" s="90" t="s">
        <v>461</v>
      </c>
      <c r="B165" s="90">
        <v>2014</v>
      </c>
      <c r="C165" s="398">
        <v>29500</v>
      </c>
      <c r="D165" s="399"/>
    </row>
    <row r="166" spans="1:4" s="158" customFormat="1" ht="10.5" customHeight="1">
      <c r="A166" s="90" t="s">
        <v>462</v>
      </c>
      <c r="B166" s="90">
        <v>2015</v>
      </c>
      <c r="C166" s="398">
        <v>5464.25</v>
      </c>
      <c r="D166" s="399"/>
    </row>
    <row r="167" spans="1:4" s="158" customFormat="1" ht="10.5" customHeight="1">
      <c r="A167" s="90" t="s">
        <v>462</v>
      </c>
      <c r="B167" s="90">
        <v>2015</v>
      </c>
      <c r="C167" s="398">
        <v>5464.24</v>
      </c>
      <c r="D167" s="399"/>
    </row>
    <row r="168" spans="1:4" s="158" customFormat="1" ht="10.5" customHeight="1">
      <c r="A168" s="90" t="s">
        <v>463</v>
      </c>
      <c r="B168" s="90">
        <v>2015</v>
      </c>
      <c r="C168" s="398">
        <v>3099</v>
      </c>
      <c r="D168" s="399"/>
    </row>
    <row r="169" spans="1:4" s="158" customFormat="1" ht="10.5" customHeight="1">
      <c r="A169" s="90" t="s">
        <v>464</v>
      </c>
      <c r="B169" s="90">
        <v>2015</v>
      </c>
      <c r="C169" s="398">
        <v>3000</v>
      </c>
      <c r="D169" s="399"/>
    </row>
    <row r="170" spans="1:4" s="158" customFormat="1" ht="10.5" customHeight="1">
      <c r="A170" s="90" t="s">
        <v>687</v>
      </c>
      <c r="B170" s="90">
        <v>2016</v>
      </c>
      <c r="C170" s="398">
        <v>2380</v>
      </c>
      <c r="D170" s="399"/>
    </row>
    <row r="171" spans="1:4" s="158" customFormat="1" ht="10.5" customHeight="1">
      <c r="A171" s="90" t="s">
        <v>688</v>
      </c>
      <c r="B171" s="90">
        <v>2016</v>
      </c>
      <c r="C171" s="398">
        <v>2770</v>
      </c>
      <c r="D171" s="399"/>
    </row>
    <row r="172" spans="1:4" s="158" customFormat="1" ht="10.5" customHeight="1">
      <c r="A172" s="90" t="s">
        <v>689</v>
      </c>
      <c r="B172" s="90">
        <v>2016</v>
      </c>
      <c r="C172" s="398">
        <v>6960</v>
      </c>
      <c r="D172" s="399"/>
    </row>
    <row r="173" spans="1:4" s="158" customFormat="1" ht="10.5" customHeight="1">
      <c r="A173" s="90" t="s">
        <v>690</v>
      </c>
      <c r="B173" s="90">
        <v>2016</v>
      </c>
      <c r="C173" s="398">
        <v>4964.12</v>
      </c>
      <c r="D173" s="399"/>
    </row>
    <row r="174" spans="1:4" s="158" customFormat="1" ht="10.5" customHeight="1">
      <c r="A174" s="90" t="s">
        <v>691</v>
      </c>
      <c r="B174" s="90">
        <v>2016</v>
      </c>
      <c r="C174" s="398">
        <v>13600</v>
      </c>
      <c r="D174" s="399"/>
    </row>
    <row r="175" spans="1:4" s="158" customFormat="1" ht="10.5" customHeight="1">
      <c r="A175" s="90" t="s">
        <v>692</v>
      </c>
      <c r="B175" s="90">
        <v>2017</v>
      </c>
      <c r="C175" s="398">
        <v>2148.99</v>
      </c>
      <c r="D175" s="399"/>
    </row>
    <row r="176" spans="1:4" s="158" customFormat="1" ht="10.5" customHeight="1">
      <c r="A176" s="90" t="s">
        <v>693</v>
      </c>
      <c r="B176" s="90">
        <v>2017</v>
      </c>
      <c r="C176" s="398">
        <v>27948</v>
      </c>
      <c r="D176" s="399"/>
    </row>
    <row r="177" spans="1:4" s="158" customFormat="1" ht="10.5" customHeight="1">
      <c r="A177" s="90" t="s">
        <v>694</v>
      </c>
      <c r="B177" s="90">
        <v>2017</v>
      </c>
      <c r="C177" s="398">
        <v>1600</v>
      </c>
      <c r="D177" s="399"/>
    </row>
    <row r="178" spans="1:4" s="158" customFormat="1" ht="10.5" customHeight="1">
      <c r="A178" s="90" t="s">
        <v>695</v>
      </c>
      <c r="B178" s="90">
        <v>2017</v>
      </c>
      <c r="C178" s="398">
        <v>14823.96</v>
      </c>
      <c r="D178" s="399"/>
    </row>
    <row r="179" spans="1:4" s="158" customFormat="1" ht="10.5" customHeight="1">
      <c r="A179" s="90" t="s">
        <v>696</v>
      </c>
      <c r="B179" s="90">
        <v>2017</v>
      </c>
      <c r="C179" s="398">
        <v>2998</v>
      </c>
      <c r="D179" s="399"/>
    </row>
    <row r="180" spans="1:4" s="158" customFormat="1" ht="10.5" customHeight="1">
      <c r="A180" s="90" t="s">
        <v>697</v>
      </c>
      <c r="B180" s="90">
        <v>2017</v>
      </c>
      <c r="C180" s="398">
        <v>18127.74</v>
      </c>
      <c r="D180" s="399"/>
    </row>
    <row r="181" spans="1:4" s="158" customFormat="1" ht="10.5" customHeight="1">
      <c r="A181" s="90" t="s">
        <v>698</v>
      </c>
      <c r="B181" s="90">
        <v>2017</v>
      </c>
      <c r="C181" s="398">
        <v>3485.82</v>
      </c>
      <c r="D181" s="399"/>
    </row>
    <row r="182" spans="1:4" s="158" customFormat="1" ht="10.5" customHeight="1">
      <c r="A182" s="90" t="s">
        <v>699</v>
      </c>
      <c r="B182" s="90">
        <v>2017</v>
      </c>
      <c r="C182" s="398">
        <v>3200</v>
      </c>
      <c r="D182" s="399"/>
    </row>
    <row r="183" spans="1:4" s="158" customFormat="1" ht="10.5" customHeight="1">
      <c r="A183" s="90" t="s">
        <v>730</v>
      </c>
      <c r="B183" s="90">
        <v>2018</v>
      </c>
      <c r="C183" s="398">
        <v>4375.62</v>
      </c>
      <c r="D183" s="399"/>
    </row>
    <row r="184" spans="2:3" ht="11.25">
      <c r="B184" s="355" t="s">
        <v>40</v>
      </c>
      <c r="C184" s="356">
        <f>SUM(C163:C183)</f>
        <v>170007.28</v>
      </c>
    </row>
    <row r="186" spans="1:4" ht="11.25">
      <c r="A186" s="386" t="s">
        <v>353</v>
      </c>
      <c r="B186" s="386"/>
      <c r="C186" s="387"/>
      <c r="D186" s="386"/>
    </row>
    <row r="187" spans="1:4" ht="10.5" customHeight="1">
      <c r="A187" s="27" t="s">
        <v>354</v>
      </c>
      <c r="B187" s="28">
        <v>2014</v>
      </c>
      <c r="C187" s="400">
        <v>1914.63</v>
      </c>
      <c r="D187" s="401"/>
    </row>
    <row r="188" spans="1:4" ht="10.5" customHeight="1">
      <c r="A188" s="27" t="s">
        <v>674</v>
      </c>
      <c r="B188" s="28">
        <v>2014</v>
      </c>
      <c r="C188" s="145">
        <v>289.99</v>
      </c>
      <c r="D188" s="402"/>
    </row>
    <row r="189" spans="1:4" ht="10.5" customHeight="1">
      <c r="A189" s="51" t="s">
        <v>454</v>
      </c>
      <c r="B189" s="370">
        <v>2014</v>
      </c>
      <c r="C189" s="403">
        <v>470.73</v>
      </c>
      <c r="D189" s="51"/>
    </row>
    <row r="190" spans="1:4" ht="10.5" customHeight="1">
      <c r="A190" s="51" t="s">
        <v>455</v>
      </c>
      <c r="B190" s="370">
        <v>2014</v>
      </c>
      <c r="C190" s="403">
        <v>1429</v>
      </c>
      <c r="D190" s="51"/>
    </row>
    <row r="191" spans="1:4" ht="10.5" customHeight="1">
      <c r="A191" s="51" t="s">
        <v>674</v>
      </c>
      <c r="B191" s="370">
        <v>2014</v>
      </c>
      <c r="C191" s="403">
        <v>590</v>
      </c>
      <c r="D191" s="51"/>
    </row>
    <row r="192" spans="1:4" ht="10.5" customHeight="1">
      <c r="A192" s="51" t="s">
        <v>242</v>
      </c>
      <c r="B192" s="370">
        <v>2014</v>
      </c>
      <c r="C192" s="403">
        <v>1850</v>
      </c>
      <c r="D192" s="51"/>
    </row>
    <row r="193" spans="1:6" ht="10.5" customHeight="1">
      <c r="A193" s="51" t="s">
        <v>242</v>
      </c>
      <c r="B193" s="370">
        <v>2014</v>
      </c>
      <c r="C193" s="403">
        <v>1850</v>
      </c>
      <c r="D193" s="51"/>
      <c r="F193" s="404"/>
    </row>
    <row r="194" spans="1:4" ht="10.5" customHeight="1">
      <c r="A194" s="51" t="s">
        <v>242</v>
      </c>
      <c r="B194" s="370">
        <v>2014</v>
      </c>
      <c r="C194" s="403">
        <v>1850</v>
      </c>
      <c r="D194" s="51"/>
    </row>
    <row r="195" spans="1:4" ht="10.5" customHeight="1">
      <c r="A195" s="51" t="s">
        <v>373</v>
      </c>
      <c r="B195" s="370">
        <v>2014</v>
      </c>
      <c r="C195" s="403">
        <v>1385</v>
      </c>
      <c r="D195" s="51"/>
    </row>
    <row r="196" spans="1:4" ht="10.5" customHeight="1">
      <c r="A196" s="51" t="s">
        <v>373</v>
      </c>
      <c r="B196" s="370">
        <v>2014</v>
      </c>
      <c r="C196" s="403">
        <v>1385</v>
      </c>
      <c r="D196" s="51"/>
    </row>
    <row r="197" spans="1:4" ht="10.5" customHeight="1">
      <c r="A197" s="51" t="s">
        <v>373</v>
      </c>
      <c r="B197" s="370">
        <v>2014</v>
      </c>
      <c r="C197" s="403">
        <v>1385</v>
      </c>
      <c r="D197" s="51"/>
    </row>
    <row r="198" spans="1:4" ht="10.5" customHeight="1">
      <c r="A198" s="51" t="s">
        <v>458</v>
      </c>
      <c r="B198" s="370">
        <v>2014</v>
      </c>
      <c r="C198" s="403">
        <v>1500</v>
      </c>
      <c r="D198" s="51"/>
    </row>
    <row r="199" spans="1:4" ht="10.5" customHeight="1">
      <c r="A199" s="51" t="s">
        <v>459</v>
      </c>
      <c r="B199" s="370">
        <v>2015</v>
      </c>
      <c r="C199" s="403">
        <v>1680</v>
      </c>
      <c r="D199" s="51"/>
    </row>
    <row r="200" spans="1:4" ht="10.5" customHeight="1">
      <c r="A200" s="51" t="s">
        <v>242</v>
      </c>
      <c r="B200" s="370">
        <v>2015</v>
      </c>
      <c r="C200" s="403">
        <v>2400</v>
      </c>
      <c r="D200" s="51"/>
    </row>
    <row r="201" spans="1:4" ht="10.5" customHeight="1">
      <c r="A201" s="51" t="s">
        <v>242</v>
      </c>
      <c r="B201" s="370">
        <v>2015</v>
      </c>
      <c r="C201" s="403">
        <v>556.91</v>
      </c>
      <c r="D201" s="51"/>
    </row>
    <row r="202" spans="1:4" ht="10.5" customHeight="1">
      <c r="A202" s="51" t="s">
        <v>674</v>
      </c>
      <c r="B202" s="370">
        <v>2015</v>
      </c>
      <c r="C202" s="403">
        <v>1289</v>
      </c>
      <c r="D202" s="51"/>
    </row>
    <row r="203" spans="1:4" ht="10.5" customHeight="1">
      <c r="A203" s="51" t="s">
        <v>675</v>
      </c>
      <c r="B203" s="370">
        <v>2015</v>
      </c>
      <c r="C203" s="403">
        <v>1549</v>
      </c>
      <c r="D203" s="51"/>
    </row>
    <row r="204" spans="1:4" ht="10.5" customHeight="1">
      <c r="A204" s="51" t="s">
        <v>676</v>
      </c>
      <c r="B204" s="370">
        <v>2015</v>
      </c>
      <c r="C204" s="403">
        <v>3030</v>
      </c>
      <c r="D204" s="51" t="s">
        <v>677</v>
      </c>
    </row>
    <row r="205" spans="1:4" ht="10.5" customHeight="1">
      <c r="A205" s="51" t="s">
        <v>244</v>
      </c>
      <c r="B205" s="370">
        <v>2015</v>
      </c>
      <c r="C205" s="403">
        <v>1180</v>
      </c>
      <c r="D205" s="51"/>
    </row>
    <row r="206" spans="1:4" ht="10.5" customHeight="1">
      <c r="A206" s="51" t="s">
        <v>581</v>
      </c>
      <c r="B206" s="370">
        <v>2015</v>
      </c>
      <c r="C206" s="403">
        <v>3900</v>
      </c>
      <c r="D206" s="51" t="s">
        <v>678</v>
      </c>
    </row>
    <row r="207" spans="1:4" ht="10.5" customHeight="1">
      <c r="A207" s="51" t="s">
        <v>355</v>
      </c>
      <c r="B207" s="370">
        <v>2015</v>
      </c>
      <c r="C207" s="403">
        <v>400</v>
      </c>
      <c r="D207" s="51"/>
    </row>
    <row r="208" spans="1:4" ht="10.5" customHeight="1">
      <c r="A208" s="51" t="s">
        <v>679</v>
      </c>
      <c r="B208" s="370">
        <v>2016</v>
      </c>
      <c r="C208" s="403">
        <v>3322</v>
      </c>
      <c r="D208" s="51"/>
    </row>
    <row r="209" spans="1:4" ht="10.5" customHeight="1">
      <c r="A209" s="51" t="s">
        <v>680</v>
      </c>
      <c r="B209" s="370">
        <v>2016</v>
      </c>
      <c r="C209" s="403">
        <v>942</v>
      </c>
      <c r="D209" s="51"/>
    </row>
    <row r="210" spans="1:4" ht="10.5" customHeight="1">
      <c r="A210" s="51" t="s">
        <v>681</v>
      </c>
      <c r="B210" s="370">
        <v>2016</v>
      </c>
      <c r="C210" s="403">
        <v>3200</v>
      </c>
      <c r="D210" s="51"/>
    </row>
    <row r="211" spans="1:4" ht="10.5" customHeight="1">
      <c r="A211" s="294" t="s">
        <v>242</v>
      </c>
      <c r="B211" s="405">
        <v>2017</v>
      </c>
      <c r="C211" s="406">
        <v>3050</v>
      </c>
      <c r="D211" s="51"/>
    </row>
    <row r="212" spans="1:4" ht="10.5" customHeight="1">
      <c r="A212" s="51" t="s">
        <v>682</v>
      </c>
      <c r="B212" s="370">
        <v>2017</v>
      </c>
      <c r="C212" s="403">
        <v>2500</v>
      </c>
      <c r="D212" s="51"/>
    </row>
    <row r="213" spans="1:4" ht="10.5" customHeight="1">
      <c r="A213" s="51" t="s">
        <v>738</v>
      </c>
      <c r="B213" s="370">
        <v>2018</v>
      </c>
      <c r="C213" s="403">
        <v>1420</v>
      </c>
      <c r="D213" s="51"/>
    </row>
    <row r="214" spans="2:3" ht="11.25">
      <c r="B214" s="355" t="s">
        <v>40</v>
      </c>
      <c r="C214" s="356">
        <f>SUM(C187:C213)</f>
        <v>46318.259999999995</v>
      </c>
    </row>
    <row r="215" ht="11.25">
      <c r="C215" s="9"/>
    </row>
    <row r="216" spans="1:4" ht="11.25">
      <c r="A216" s="386" t="s">
        <v>116</v>
      </c>
      <c r="B216" s="386"/>
      <c r="C216" s="387"/>
      <c r="D216" s="386"/>
    </row>
    <row r="217" spans="1:4" ht="10.5" customHeight="1">
      <c r="A217" s="90" t="s">
        <v>379</v>
      </c>
      <c r="B217" s="28">
        <v>2014</v>
      </c>
      <c r="C217" s="16">
        <v>550.01</v>
      </c>
      <c r="D217" s="27" t="s">
        <v>376</v>
      </c>
    </row>
    <row r="218" spans="1:4" ht="10.5" customHeight="1">
      <c r="A218" s="90" t="s">
        <v>379</v>
      </c>
      <c r="B218" s="28">
        <v>2014</v>
      </c>
      <c r="C218" s="16">
        <v>1079.99</v>
      </c>
      <c r="D218" s="27" t="s">
        <v>380</v>
      </c>
    </row>
    <row r="219" spans="1:4" ht="10.5" customHeight="1">
      <c r="A219" s="299" t="s">
        <v>579</v>
      </c>
      <c r="B219" s="28">
        <v>2014</v>
      </c>
      <c r="C219" s="16">
        <v>2165</v>
      </c>
      <c r="D219" s="27"/>
    </row>
    <row r="220" spans="1:4" ht="10.5" customHeight="1">
      <c r="A220" s="299" t="s">
        <v>470</v>
      </c>
      <c r="B220" s="28">
        <v>2014</v>
      </c>
      <c r="C220" s="16">
        <v>7400</v>
      </c>
      <c r="D220" s="27"/>
    </row>
    <row r="221" spans="1:4" ht="10.5" customHeight="1">
      <c r="A221" s="299" t="s">
        <v>453</v>
      </c>
      <c r="B221" s="28">
        <v>2014</v>
      </c>
      <c r="C221" s="16">
        <v>7847.4</v>
      </c>
      <c r="D221" s="27" t="s">
        <v>376</v>
      </c>
    </row>
    <row r="222" spans="1:4" ht="10.5" customHeight="1">
      <c r="A222" s="299" t="s">
        <v>451</v>
      </c>
      <c r="B222" s="28">
        <v>2014</v>
      </c>
      <c r="C222" s="16">
        <v>359.98</v>
      </c>
      <c r="D222" s="27"/>
    </row>
    <row r="223" spans="1:4" ht="10.5" customHeight="1">
      <c r="A223" s="299" t="s">
        <v>452</v>
      </c>
      <c r="B223" s="28">
        <v>2014</v>
      </c>
      <c r="C223" s="16">
        <v>650</v>
      </c>
      <c r="D223" s="27"/>
    </row>
    <row r="224" spans="1:4" ht="10.5" customHeight="1">
      <c r="A224" s="299" t="s">
        <v>452</v>
      </c>
      <c r="B224" s="28">
        <v>2014</v>
      </c>
      <c r="C224" s="16">
        <v>650.01</v>
      </c>
      <c r="D224" s="27"/>
    </row>
    <row r="225" spans="1:4" ht="10.5" customHeight="1">
      <c r="A225" s="299" t="s">
        <v>471</v>
      </c>
      <c r="B225" s="28">
        <v>2014</v>
      </c>
      <c r="C225" s="16">
        <v>975</v>
      </c>
      <c r="D225" s="27"/>
    </row>
    <row r="226" spans="1:4" ht="10.5" customHeight="1">
      <c r="A226" s="299" t="s">
        <v>472</v>
      </c>
      <c r="B226" s="28">
        <v>2014</v>
      </c>
      <c r="C226" s="16">
        <v>460</v>
      </c>
      <c r="D226" s="27" t="s">
        <v>376</v>
      </c>
    </row>
    <row r="227" spans="1:4" ht="10.5" customHeight="1">
      <c r="A227" s="299" t="s">
        <v>473</v>
      </c>
      <c r="B227" s="28">
        <v>2015</v>
      </c>
      <c r="C227" s="16">
        <v>650.01</v>
      </c>
      <c r="D227" s="27"/>
    </row>
    <row r="228" spans="1:4" ht="10.5" customHeight="1">
      <c r="A228" s="299" t="s">
        <v>474</v>
      </c>
      <c r="B228" s="28">
        <v>2015</v>
      </c>
      <c r="C228" s="16">
        <v>242.31</v>
      </c>
      <c r="D228" s="27"/>
    </row>
    <row r="229" spans="1:4" ht="10.5" customHeight="1">
      <c r="A229" s="299" t="s">
        <v>378</v>
      </c>
      <c r="B229" s="28">
        <v>2015</v>
      </c>
      <c r="C229" s="16">
        <v>680</v>
      </c>
      <c r="D229" s="27"/>
    </row>
    <row r="230" spans="1:4" ht="10.5" customHeight="1">
      <c r="A230" s="299" t="s">
        <v>475</v>
      </c>
      <c r="B230" s="28">
        <v>2015</v>
      </c>
      <c r="C230" s="16">
        <v>319.55</v>
      </c>
      <c r="D230" s="27"/>
    </row>
    <row r="231" spans="1:4" ht="10.5" customHeight="1">
      <c r="A231" s="299" t="s">
        <v>476</v>
      </c>
      <c r="B231" s="28">
        <v>2015</v>
      </c>
      <c r="C231" s="16">
        <v>775.99</v>
      </c>
      <c r="D231" s="27"/>
    </row>
    <row r="232" spans="1:4" ht="10.5" customHeight="1">
      <c r="A232" s="299" t="s">
        <v>377</v>
      </c>
      <c r="B232" s="28">
        <v>2015</v>
      </c>
      <c r="C232" s="16">
        <v>442</v>
      </c>
      <c r="D232" s="27"/>
    </row>
    <row r="233" spans="1:4" ht="10.5" customHeight="1">
      <c r="A233" s="299" t="s">
        <v>477</v>
      </c>
      <c r="B233" s="28">
        <v>2015</v>
      </c>
      <c r="C233" s="16">
        <v>676.5</v>
      </c>
      <c r="D233" s="27" t="s">
        <v>478</v>
      </c>
    </row>
    <row r="234" spans="1:4" ht="10.5" customHeight="1">
      <c r="A234" s="299" t="s">
        <v>479</v>
      </c>
      <c r="B234" s="28">
        <v>2015</v>
      </c>
      <c r="C234" s="16">
        <v>190</v>
      </c>
      <c r="D234" s="27"/>
    </row>
    <row r="235" spans="1:4" ht="10.5" customHeight="1">
      <c r="A235" s="299" t="s">
        <v>480</v>
      </c>
      <c r="B235" s="28">
        <v>2015</v>
      </c>
      <c r="C235" s="16">
        <v>1079.99</v>
      </c>
      <c r="D235" s="27" t="s">
        <v>380</v>
      </c>
    </row>
    <row r="236" spans="1:4" ht="10.5" customHeight="1">
      <c r="A236" s="299" t="s">
        <v>481</v>
      </c>
      <c r="B236" s="28">
        <v>2015</v>
      </c>
      <c r="C236" s="16">
        <v>6804.36</v>
      </c>
      <c r="D236" s="27" t="s">
        <v>376</v>
      </c>
    </row>
    <row r="237" spans="1:4" ht="10.5" customHeight="1">
      <c r="A237" s="299" t="s">
        <v>580</v>
      </c>
      <c r="B237" s="28">
        <v>2015</v>
      </c>
      <c r="C237" s="16">
        <v>9340</v>
      </c>
      <c r="D237" s="27" t="s">
        <v>376</v>
      </c>
    </row>
    <row r="238" spans="1:4" ht="10.5" customHeight="1">
      <c r="A238" s="299" t="s">
        <v>581</v>
      </c>
      <c r="B238" s="28">
        <v>2015</v>
      </c>
      <c r="C238" s="16">
        <v>4290</v>
      </c>
      <c r="D238" s="27"/>
    </row>
    <row r="239" spans="1:4" ht="10.5" customHeight="1">
      <c r="A239" s="299" t="s">
        <v>582</v>
      </c>
      <c r="B239" s="28">
        <v>2015</v>
      </c>
      <c r="C239" s="16">
        <v>2632.73</v>
      </c>
      <c r="D239" s="27" t="s">
        <v>250</v>
      </c>
    </row>
    <row r="240" spans="1:4" ht="10.5" customHeight="1">
      <c r="A240" s="299" t="s">
        <v>582</v>
      </c>
      <c r="B240" s="28">
        <v>2015</v>
      </c>
      <c r="C240" s="16">
        <v>2361.6</v>
      </c>
      <c r="D240" s="27" t="s">
        <v>250</v>
      </c>
    </row>
    <row r="241" spans="1:4" ht="10.5" customHeight="1">
      <c r="A241" s="299" t="s">
        <v>583</v>
      </c>
      <c r="B241" s="28">
        <v>2015</v>
      </c>
      <c r="C241" s="16">
        <v>420</v>
      </c>
      <c r="D241" s="27" t="s">
        <v>376</v>
      </c>
    </row>
    <row r="242" spans="1:4" ht="10.5" customHeight="1">
      <c r="A242" s="299" t="s">
        <v>584</v>
      </c>
      <c r="B242" s="28">
        <v>2015</v>
      </c>
      <c r="C242" s="16">
        <v>1160</v>
      </c>
      <c r="D242" s="27" t="s">
        <v>376</v>
      </c>
    </row>
    <row r="243" spans="1:4" ht="10.5" customHeight="1">
      <c r="A243" s="299" t="s">
        <v>585</v>
      </c>
      <c r="B243" s="28">
        <v>2015</v>
      </c>
      <c r="C243" s="16">
        <v>1100</v>
      </c>
      <c r="D243" s="27" t="s">
        <v>380</v>
      </c>
    </row>
    <row r="244" spans="1:4" ht="10.5" customHeight="1">
      <c r="A244" s="299" t="s">
        <v>586</v>
      </c>
      <c r="B244" s="28">
        <v>2015</v>
      </c>
      <c r="C244" s="16">
        <v>554</v>
      </c>
      <c r="D244" s="27" t="s">
        <v>376</v>
      </c>
    </row>
    <row r="245" spans="1:4" ht="10.5" customHeight="1">
      <c r="A245" s="299" t="s">
        <v>587</v>
      </c>
      <c r="B245" s="28">
        <v>2016</v>
      </c>
      <c r="C245" s="16">
        <v>3974</v>
      </c>
      <c r="D245" s="27"/>
    </row>
    <row r="246" spans="1:4" ht="10.5" customHeight="1">
      <c r="A246" s="299" t="s">
        <v>246</v>
      </c>
      <c r="B246" s="28">
        <v>2016</v>
      </c>
      <c r="C246" s="16">
        <v>225</v>
      </c>
      <c r="D246" s="27"/>
    </row>
    <row r="247" spans="1:4" ht="10.5" customHeight="1">
      <c r="A247" s="299" t="s">
        <v>246</v>
      </c>
      <c r="B247" s="28">
        <v>2016</v>
      </c>
      <c r="C247" s="16">
        <v>228.01</v>
      </c>
      <c r="D247" s="27"/>
    </row>
    <row r="248" spans="1:4" ht="10.5" customHeight="1">
      <c r="A248" s="407" t="s">
        <v>588</v>
      </c>
      <c r="B248" s="28">
        <v>2016</v>
      </c>
      <c r="C248" s="16">
        <v>10001.13</v>
      </c>
      <c r="D248" s="27"/>
    </row>
    <row r="249" spans="1:4" ht="10.5" customHeight="1">
      <c r="A249" s="407" t="s">
        <v>589</v>
      </c>
      <c r="B249" s="28">
        <v>2016</v>
      </c>
      <c r="C249" s="16">
        <v>8278</v>
      </c>
      <c r="D249" s="27" t="s">
        <v>590</v>
      </c>
    </row>
    <row r="250" spans="1:4" ht="10.5" customHeight="1">
      <c r="A250" s="407" t="s">
        <v>589</v>
      </c>
      <c r="B250" s="28">
        <v>2016</v>
      </c>
      <c r="C250" s="16">
        <v>4179</v>
      </c>
      <c r="D250" s="27"/>
    </row>
    <row r="251" spans="1:4" ht="10.5" customHeight="1">
      <c r="A251" s="407" t="s">
        <v>585</v>
      </c>
      <c r="B251" s="28">
        <v>2016</v>
      </c>
      <c r="C251" s="16">
        <v>1180</v>
      </c>
      <c r="D251" s="27" t="s">
        <v>591</v>
      </c>
    </row>
    <row r="252" spans="1:4" ht="10.5" customHeight="1">
      <c r="A252" s="407" t="s">
        <v>592</v>
      </c>
      <c r="B252" s="28">
        <v>2016</v>
      </c>
      <c r="C252" s="16">
        <v>811.47</v>
      </c>
      <c r="D252" s="27"/>
    </row>
    <row r="253" spans="1:4" ht="10.5" customHeight="1">
      <c r="A253" s="407" t="s">
        <v>593</v>
      </c>
      <c r="B253" s="28">
        <v>2016</v>
      </c>
      <c r="C253" s="16">
        <v>549</v>
      </c>
      <c r="D253" s="27"/>
    </row>
    <row r="254" spans="1:4" ht="10.5" customHeight="1">
      <c r="A254" s="407" t="s">
        <v>594</v>
      </c>
      <c r="B254" s="28">
        <v>2016</v>
      </c>
      <c r="C254" s="16">
        <v>1050</v>
      </c>
      <c r="D254" s="27"/>
    </row>
    <row r="255" spans="1:4" ht="10.5" customHeight="1">
      <c r="A255" s="407" t="s">
        <v>595</v>
      </c>
      <c r="B255" s="28">
        <v>2016</v>
      </c>
      <c r="C255" s="16">
        <v>399</v>
      </c>
      <c r="D255" s="27"/>
    </row>
    <row r="256" spans="1:4" ht="10.5" customHeight="1">
      <c r="A256" s="407" t="s">
        <v>596</v>
      </c>
      <c r="B256" s="28">
        <v>2016</v>
      </c>
      <c r="C256" s="16">
        <v>265</v>
      </c>
      <c r="D256" s="27"/>
    </row>
    <row r="257" spans="1:4" ht="10.5" customHeight="1">
      <c r="A257" s="407" t="s">
        <v>375</v>
      </c>
      <c r="B257" s="28">
        <v>2017</v>
      </c>
      <c r="C257" s="16">
        <v>3806.85</v>
      </c>
      <c r="D257" s="27"/>
    </row>
    <row r="258" spans="1:4" ht="10.5" customHeight="1">
      <c r="A258" s="407" t="s">
        <v>589</v>
      </c>
      <c r="B258" s="28">
        <v>2017</v>
      </c>
      <c r="C258" s="16">
        <v>8425.5</v>
      </c>
      <c r="D258" s="27" t="s">
        <v>590</v>
      </c>
    </row>
    <row r="259" spans="1:4" ht="10.5" customHeight="1">
      <c r="A259" s="407" t="s">
        <v>597</v>
      </c>
      <c r="B259" s="28">
        <v>2017</v>
      </c>
      <c r="C259" s="16">
        <v>848.7</v>
      </c>
      <c r="D259" s="27" t="s">
        <v>598</v>
      </c>
    </row>
    <row r="260" spans="1:4" ht="10.5" customHeight="1">
      <c r="A260" s="408" t="s">
        <v>682</v>
      </c>
      <c r="B260" s="310">
        <v>2017</v>
      </c>
      <c r="C260" s="16">
        <v>5329</v>
      </c>
      <c r="D260" s="27"/>
    </row>
    <row r="261" spans="1:4" ht="10.5" customHeight="1">
      <c r="A261" s="408" t="s">
        <v>244</v>
      </c>
      <c r="B261" s="310">
        <v>2017</v>
      </c>
      <c r="C261" s="16">
        <v>649.01</v>
      </c>
      <c r="D261" s="27"/>
    </row>
    <row r="262" spans="1:4" ht="10.5" customHeight="1">
      <c r="A262" s="408" t="s">
        <v>246</v>
      </c>
      <c r="B262" s="310">
        <v>2017</v>
      </c>
      <c r="C262" s="16">
        <v>885.6</v>
      </c>
      <c r="D262" s="27" t="s">
        <v>598</v>
      </c>
    </row>
    <row r="263" spans="2:3" ht="11.25">
      <c r="B263" s="355" t="s">
        <v>251</v>
      </c>
      <c r="C263" s="356">
        <f>SUM(C217:C262)</f>
        <v>106940.70000000001</v>
      </c>
    </row>
    <row r="265" spans="1:4" ht="11.25">
      <c r="A265" s="386" t="s">
        <v>249</v>
      </c>
      <c r="B265" s="386"/>
      <c r="C265" s="387"/>
      <c r="D265" s="386"/>
    </row>
    <row r="266" spans="1:4" ht="10.5" customHeight="1">
      <c r="A266" s="388" t="s">
        <v>636</v>
      </c>
      <c r="B266" s="80">
        <v>2015</v>
      </c>
      <c r="C266" s="409">
        <v>10200</v>
      </c>
      <c r="D266" s="410"/>
    </row>
    <row r="267" spans="1:4" ht="10.5" customHeight="1">
      <c r="A267" s="388" t="s">
        <v>515</v>
      </c>
      <c r="B267" s="80">
        <v>2015</v>
      </c>
      <c r="C267" s="409">
        <v>3190</v>
      </c>
      <c r="D267" s="253"/>
    </row>
    <row r="268" spans="1:4" ht="10.5" customHeight="1">
      <c r="A268" s="51" t="s">
        <v>637</v>
      </c>
      <c r="B268" s="370">
        <v>2017</v>
      </c>
      <c r="C268" s="411">
        <v>3783.28</v>
      </c>
      <c r="D268" s="412"/>
    </row>
    <row r="269" spans="1:4" ht="10.5" customHeight="1">
      <c r="A269" s="51" t="s">
        <v>638</v>
      </c>
      <c r="B269" s="384">
        <v>2017</v>
      </c>
      <c r="C269" s="413">
        <v>37342.19</v>
      </c>
      <c r="D269" s="370"/>
    </row>
    <row r="270" spans="2:3" ht="11.25">
      <c r="B270" s="355" t="s">
        <v>40</v>
      </c>
      <c r="C270" s="356">
        <f>SUM(C266:C269)</f>
        <v>54515.47</v>
      </c>
    </row>
    <row r="272" spans="1:4" ht="11.25">
      <c r="A272" s="386" t="s">
        <v>647</v>
      </c>
      <c r="B272" s="386"/>
      <c r="C272" s="387"/>
      <c r="D272" s="386"/>
    </row>
    <row r="273" spans="1:5" ht="10.5" customHeight="1">
      <c r="A273" s="41" t="s">
        <v>640</v>
      </c>
      <c r="B273" s="15">
        <v>2014</v>
      </c>
      <c r="C273" s="72">
        <v>1500</v>
      </c>
      <c r="D273" s="414"/>
      <c r="E273" s="415"/>
    </row>
    <row r="274" spans="1:5" ht="10.5" customHeight="1">
      <c r="A274" s="41" t="s">
        <v>641</v>
      </c>
      <c r="B274" s="15">
        <v>2014</v>
      </c>
      <c r="C274" s="72">
        <v>3499</v>
      </c>
      <c r="D274" s="414"/>
      <c r="E274" s="415"/>
    </row>
    <row r="275" spans="1:5" ht="10.5" customHeight="1">
      <c r="A275" s="41" t="s">
        <v>642</v>
      </c>
      <c r="B275" s="15">
        <v>2014</v>
      </c>
      <c r="C275" s="72">
        <v>1700</v>
      </c>
      <c r="D275" s="414"/>
      <c r="E275" s="415"/>
    </row>
    <row r="276" spans="1:5" ht="10.5" customHeight="1">
      <c r="A276" s="41" t="s">
        <v>643</v>
      </c>
      <c r="B276" s="15">
        <v>2014</v>
      </c>
      <c r="C276" s="72">
        <v>1276.74</v>
      </c>
      <c r="D276" s="414"/>
      <c r="E276" s="415"/>
    </row>
    <row r="277" spans="1:5" ht="10.5" customHeight="1">
      <c r="A277" s="41" t="s">
        <v>644</v>
      </c>
      <c r="B277" s="15">
        <v>2014</v>
      </c>
      <c r="C277" s="72">
        <v>798</v>
      </c>
      <c r="D277" s="414"/>
      <c r="E277" s="415"/>
    </row>
    <row r="278" spans="1:5" ht="10.5" customHeight="1">
      <c r="A278" s="41" t="s">
        <v>645</v>
      </c>
      <c r="B278" s="15">
        <v>2015</v>
      </c>
      <c r="C278" s="72">
        <v>450</v>
      </c>
      <c r="D278" s="414"/>
      <c r="E278" s="415"/>
    </row>
    <row r="279" spans="1:5" ht="10.5" customHeight="1">
      <c r="A279" s="41" t="s">
        <v>460</v>
      </c>
      <c r="B279" s="15">
        <v>2015</v>
      </c>
      <c r="C279" s="72">
        <v>1276.74</v>
      </c>
      <c r="D279" s="414"/>
      <c r="E279" s="415"/>
    </row>
    <row r="280" spans="1:5" ht="10.5" customHeight="1">
      <c r="A280" s="41" t="s">
        <v>241</v>
      </c>
      <c r="B280" s="15">
        <v>2015</v>
      </c>
      <c r="C280" s="72">
        <v>3490</v>
      </c>
      <c r="D280" s="414"/>
      <c r="E280" s="415"/>
    </row>
    <row r="281" spans="1:5" ht="10.5" customHeight="1">
      <c r="A281" s="41" t="s">
        <v>722</v>
      </c>
      <c r="B281" s="15">
        <v>2014</v>
      </c>
      <c r="C281" s="72">
        <v>798</v>
      </c>
      <c r="D281" s="414"/>
      <c r="E281" s="415"/>
    </row>
    <row r="282" spans="1:5" ht="10.5" customHeight="1">
      <c r="A282" s="41" t="s">
        <v>244</v>
      </c>
      <c r="B282" s="15">
        <v>2015</v>
      </c>
      <c r="C282" s="72">
        <v>3490</v>
      </c>
      <c r="D282" s="414"/>
      <c r="E282" s="415"/>
    </row>
    <row r="283" spans="1:5" ht="10.5" customHeight="1">
      <c r="A283" s="41" t="s">
        <v>646</v>
      </c>
      <c r="B283" s="15">
        <v>2016</v>
      </c>
      <c r="C283" s="72">
        <v>3293.56</v>
      </c>
      <c r="D283" s="414"/>
      <c r="E283" s="415"/>
    </row>
    <row r="284" spans="1:5" ht="10.5" customHeight="1">
      <c r="A284" s="41" t="s">
        <v>723</v>
      </c>
      <c r="B284" s="15">
        <v>2016</v>
      </c>
      <c r="C284" s="72">
        <v>490</v>
      </c>
      <c r="D284" s="414"/>
      <c r="E284" s="415"/>
    </row>
    <row r="285" spans="1:5" ht="10.5" customHeight="1">
      <c r="A285" s="41" t="s">
        <v>724</v>
      </c>
      <c r="B285" s="15">
        <v>2018</v>
      </c>
      <c r="C285" s="72">
        <v>9221.48</v>
      </c>
      <c r="D285" s="414"/>
      <c r="E285" s="415"/>
    </row>
    <row r="286" spans="2:3" ht="11.25">
      <c r="B286" s="355" t="s">
        <v>196</v>
      </c>
      <c r="C286" s="356">
        <f>SUM(C273:C285)</f>
        <v>31283.52</v>
      </c>
    </row>
    <row r="287" ht="12" thickBot="1"/>
    <row r="288" spans="2:4" ht="12" thickBot="1">
      <c r="B288" s="609" t="s">
        <v>449</v>
      </c>
      <c r="C288" s="610"/>
      <c r="D288" s="417">
        <f>C40+C64+C77+C88+C134+C156+C160+C184+C214+C263+C270+C286</f>
        <v>2030711.7699999998</v>
      </c>
    </row>
  </sheetData>
  <sheetProtection/>
  <mergeCells count="3">
    <mergeCell ref="A1:D1"/>
    <mergeCell ref="A66:D66"/>
    <mergeCell ref="B288:C288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  <headerFooter>
    <oddHeader>&amp;LWF.272.4.2018&amp;RZałacznik Nr 6 do SIWZ
</oddHeader>
    <oddFooter>&amp;C&amp;P/&amp;N</oddFooter>
  </headerFooter>
  <rowBreaks count="2" manualBreakCount="2">
    <brk id="89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workbookViewId="0" topLeftCell="A55">
      <selection activeCell="D90" sqref="D90"/>
    </sheetView>
  </sheetViews>
  <sheetFormatPr defaultColWidth="19.8515625" defaultRowHeight="15"/>
  <cols>
    <col min="1" max="1" width="41.28125" style="9" customWidth="1"/>
    <col min="2" max="2" width="19.8515625" style="25" customWidth="1"/>
    <col min="3" max="3" width="19.8515625" style="26" customWidth="1"/>
    <col min="4" max="4" width="44.8515625" style="9" customWidth="1"/>
    <col min="5" max="16384" width="19.8515625" style="9" customWidth="1"/>
  </cols>
  <sheetData>
    <row r="1" spans="1:4" ht="11.25">
      <c r="A1" s="629" t="s">
        <v>1000</v>
      </c>
      <c r="B1" s="630"/>
      <c r="C1" s="630"/>
      <c r="D1" s="630"/>
    </row>
    <row r="2" spans="1:4" ht="22.5">
      <c r="A2" s="10" t="s">
        <v>236</v>
      </c>
      <c r="B2" s="11" t="s">
        <v>237</v>
      </c>
      <c r="C2" s="12" t="s">
        <v>238</v>
      </c>
      <c r="D2" s="13" t="s">
        <v>239</v>
      </c>
    </row>
    <row r="3" spans="1:4" ht="10.5" customHeight="1">
      <c r="A3" s="631" t="s">
        <v>12</v>
      </c>
      <c r="B3" s="632"/>
      <c r="C3" s="632"/>
      <c r="D3" s="639"/>
    </row>
    <row r="4" spans="1:4" s="17" customFormat="1" ht="11.25">
      <c r="A4" s="14" t="s">
        <v>511</v>
      </c>
      <c r="B4" s="15">
        <v>2015</v>
      </c>
      <c r="C4" s="16">
        <v>2999</v>
      </c>
      <c r="D4" s="14" t="s">
        <v>512</v>
      </c>
    </row>
    <row r="5" spans="1:4" s="17" customFormat="1" ht="11.25">
      <c r="A5" s="14" t="s">
        <v>632</v>
      </c>
      <c r="B5" s="15">
        <v>2015</v>
      </c>
      <c r="C5" s="18">
        <v>613.98</v>
      </c>
      <c r="D5" s="14" t="s">
        <v>633</v>
      </c>
    </row>
    <row r="6" spans="1:4" s="17" customFormat="1" ht="11.25">
      <c r="A6" s="14" t="s">
        <v>634</v>
      </c>
      <c r="B6" s="19">
        <v>2016</v>
      </c>
      <c r="C6" s="18">
        <v>2399</v>
      </c>
      <c r="D6" s="14" t="s">
        <v>635</v>
      </c>
    </row>
    <row r="7" spans="1:4" s="17" customFormat="1" ht="11.25">
      <c r="A7" s="20" t="s">
        <v>739</v>
      </c>
      <c r="B7" s="21">
        <v>2018</v>
      </c>
      <c r="C7" s="18">
        <v>1799</v>
      </c>
      <c r="D7" s="20" t="s">
        <v>740</v>
      </c>
    </row>
    <row r="8" spans="1:4" s="17" customFormat="1" ht="13.5" customHeight="1">
      <c r="A8" s="14" t="s">
        <v>988</v>
      </c>
      <c r="B8" s="15">
        <v>2018</v>
      </c>
      <c r="C8" s="16">
        <v>26666.4</v>
      </c>
      <c r="D8" s="14" t="s">
        <v>989</v>
      </c>
    </row>
    <row r="9" spans="1:3" ht="12" customHeight="1" thickBot="1">
      <c r="A9" s="22"/>
      <c r="B9" s="23" t="s">
        <v>40</v>
      </c>
      <c r="C9" s="24">
        <f>SUM(C4:C8)</f>
        <v>34477.380000000005</v>
      </c>
    </row>
    <row r="10" ht="21" customHeight="1"/>
    <row r="11" spans="1:4" ht="10.5" customHeight="1">
      <c r="A11" s="638" t="s">
        <v>41</v>
      </c>
      <c r="B11" s="632"/>
      <c r="C11" s="632"/>
      <c r="D11" s="639"/>
    </row>
    <row r="12" spans="1:4" ht="10.5" customHeight="1">
      <c r="A12" s="27" t="s">
        <v>561</v>
      </c>
      <c r="B12" s="28">
        <v>2016</v>
      </c>
      <c r="C12" s="29">
        <v>2999</v>
      </c>
      <c r="D12" s="30"/>
    </row>
    <row r="13" spans="1:4" ht="10.5" customHeight="1" thickBot="1">
      <c r="A13" s="31" t="s">
        <v>561</v>
      </c>
      <c r="B13" s="32">
        <v>2017</v>
      </c>
      <c r="C13" s="33">
        <v>3000</v>
      </c>
      <c r="D13" s="30"/>
    </row>
    <row r="14" spans="1:3" ht="12" customHeight="1" thickBot="1">
      <c r="A14" s="34"/>
      <c r="B14" s="35" t="s">
        <v>40</v>
      </c>
      <c r="C14" s="36">
        <f>SUM(C12:C13)</f>
        <v>5999</v>
      </c>
    </row>
    <row r="15" spans="1:4" s="17" customFormat="1" ht="21" customHeight="1">
      <c r="A15" s="37"/>
      <c r="B15" s="38"/>
      <c r="C15" s="39"/>
      <c r="D15" s="40"/>
    </row>
    <row r="16" spans="1:4" ht="10.5" customHeight="1">
      <c r="A16" s="631" t="s">
        <v>248</v>
      </c>
      <c r="B16" s="632"/>
      <c r="C16" s="632"/>
      <c r="D16" s="633"/>
    </row>
    <row r="17" spans="1:4" s="44" customFormat="1" ht="10.5" customHeight="1">
      <c r="A17" s="41" t="s">
        <v>709</v>
      </c>
      <c r="B17" s="15">
        <v>2012</v>
      </c>
      <c r="C17" s="42">
        <v>2500</v>
      </c>
      <c r="D17" s="43"/>
    </row>
    <row r="18" spans="1:4" s="44" customFormat="1" ht="10.5" customHeight="1">
      <c r="A18" s="41" t="s">
        <v>389</v>
      </c>
      <c r="B18" s="15">
        <v>2014</v>
      </c>
      <c r="C18" s="45">
        <v>2149</v>
      </c>
      <c r="D18" s="46"/>
    </row>
    <row r="19" spans="1:4" s="44" customFormat="1" ht="10.5" customHeight="1">
      <c r="A19" s="41" t="s">
        <v>390</v>
      </c>
      <c r="B19" s="15">
        <v>2014</v>
      </c>
      <c r="C19" s="45">
        <v>800</v>
      </c>
      <c r="D19" s="46"/>
    </row>
    <row r="20" spans="1:4" s="44" customFormat="1" ht="10.5" customHeight="1">
      <c r="A20" s="41" t="s">
        <v>391</v>
      </c>
      <c r="B20" s="15">
        <v>2014</v>
      </c>
      <c r="C20" s="45">
        <v>1400</v>
      </c>
      <c r="D20" s="46"/>
    </row>
    <row r="21" spans="1:4" s="44" customFormat="1" ht="10.5" customHeight="1">
      <c r="A21" s="41" t="s">
        <v>392</v>
      </c>
      <c r="B21" s="15">
        <v>2014</v>
      </c>
      <c r="C21" s="45">
        <v>1099</v>
      </c>
      <c r="D21" s="46"/>
    </row>
    <row r="22" spans="1:4" s="44" customFormat="1" ht="10.5" customHeight="1">
      <c r="A22" s="47" t="s">
        <v>710</v>
      </c>
      <c r="B22" s="15">
        <v>2014</v>
      </c>
      <c r="C22" s="45">
        <v>350</v>
      </c>
      <c r="D22" s="46"/>
    </row>
    <row r="23" spans="1:4" s="44" customFormat="1" ht="10.5" customHeight="1">
      <c r="A23" s="47" t="s">
        <v>711</v>
      </c>
      <c r="B23" s="15">
        <v>2015</v>
      </c>
      <c r="C23" s="45">
        <v>1133.89</v>
      </c>
      <c r="D23" s="46"/>
    </row>
    <row r="24" spans="1:4" s="44" customFormat="1" ht="10.5" customHeight="1">
      <c r="A24" s="48" t="s">
        <v>712</v>
      </c>
      <c r="B24" s="21">
        <v>2015</v>
      </c>
      <c r="C24" s="49">
        <v>280</v>
      </c>
      <c r="D24" s="50"/>
    </row>
    <row r="25" spans="1:4" s="44" customFormat="1" ht="10.5" customHeight="1">
      <c r="A25" s="51" t="s">
        <v>713</v>
      </c>
      <c r="B25" s="52">
        <v>2016</v>
      </c>
      <c r="C25" s="53">
        <v>3000</v>
      </c>
      <c r="D25" s="46"/>
    </row>
    <row r="26" spans="1:4" s="44" customFormat="1" ht="10.5" customHeight="1" thickBot="1">
      <c r="A26" s="47" t="s">
        <v>714</v>
      </c>
      <c r="B26" s="21">
        <v>2016</v>
      </c>
      <c r="C26" s="45">
        <v>1200</v>
      </c>
      <c r="D26" s="46"/>
    </row>
    <row r="27" spans="1:3" s="44" customFormat="1" ht="12" customHeight="1" thickBot="1">
      <c r="A27" s="54"/>
      <c r="B27" s="35" t="s">
        <v>40</v>
      </c>
      <c r="C27" s="36">
        <f>SUM(C17:C26)</f>
        <v>13911.89</v>
      </c>
    </row>
    <row r="28" ht="21" customHeight="1"/>
    <row r="29" spans="1:4" ht="10.5" customHeight="1">
      <c r="A29" s="634" t="s">
        <v>774</v>
      </c>
      <c r="B29" s="634"/>
      <c r="C29" s="634"/>
      <c r="D29" s="634"/>
    </row>
    <row r="30" spans="1:4" ht="10.5" customHeight="1">
      <c r="A30" s="55" t="s">
        <v>490</v>
      </c>
      <c r="B30" s="56">
        <v>2014</v>
      </c>
      <c r="C30" s="57">
        <v>549.99</v>
      </c>
      <c r="D30" s="58"/>
    </row>
    <row r="31" spans="1:4" ht="10.5" customHeight="1">
      <c r="A31" s="55" t="s">
        <v>667</v>
      </c>
      <c r="B31" s="56">
        <v>2014</v>
      </c>
      <c r="C31" s="57">
        <v>3300</v>
      </c>
      <c r="D31" s="58"/>
    </row>
    <row r="32" spans="1:4" ht="10.5" customHeight="1">
      <c r="A32" s="55" t="s">
        <v>668</v>
      </c>
      <c r="B32" s="56">
        <v>2014</v>
      </c>
      <c r="C32" s="57">
        <v>1829</v>
      </c>
      <c r="D32" s="58"/>
    </row>
    <row r="33" spans="1:4" ht="10.5" customHeight="1">
      <c r="A33" s="59" t="s">
        <v>669</v>
      </c>
      <c r="B33" s="56">
        <v>2014</v>
      </c>
      <c r="C33" s="60">
        <v>2000</v>
      </c>
      <c r="D33" s="58"/>
    </row>
    <row r="34" spans="1:4" ht="10.5" customHeight="1">
      <c r="A34" s="59" t="s">
        <v>670</v>
      </c>
      <c r="B34" s="61">
        <v>2015</v>
      </c>
      <c r="C34" s="60">
        <v>1999</v>
      </c>
      <c r="D34" s="58"/>
    </row>
    <row r="35" spans="1:4" ht="10.5" customHeight="1">
      <c r="A35" s="59" t="s">
        <v>671</v>
      </c>
      <c r="B35" s="61">
        <v>2015</v>
      </c>
      <c r="C35" s="60">
        <v>400</v>
      </c>
      <c r="D35" s="58"/>
    </row>
    <row r="36" spans="1:4" ht="10.5" customHeight="1">
      <c r="A36" s="62" t="s">
        <v>670</v>
      </c>
      <c r="B36" s="56">
        <v>2015</v>
      </c>
      <c r="C36" s="60">
        <v>1999</v>
      </c>
      <c r="D36" s="63"/>
    </row>
    <row r="37" spans="1:4" ht="10.5" customHeight="1">
      <c r="A37" s="62" t="s">
        <v>669</v>
      </c>
      <c r="B37" s="56">
        <v>2016</v>
      </c>
      <c r="C37" s="60">
        <v>1450</v>
      </c>
      <c r="D37" s="63"/>
    </row>
    <row r="38" spans="1:4" ht="10.5" customHeight="1">
      <c r="A38" s="62" t="s">
        <v>672</v>
      </c>
      <c r="B38" s="64">
        <v>2017</v>
      </c>
      <c r="C38" s="65">
        <v>1033.24</v>
      </c>
      <c r="D38" s="64"/>
    </row>
    <row r="39" spans="1:4" ht="10.5" customHeight="1" thickBot="1">
      <c r="A39" s="62" t="s">
        <v>673</v>
      </c>
      <c r="B39" s="66">
        <v>2017</v>
      </c>
      <c r="C39" s="65">
        <v>1706.39</v>
      </c>
      <c r="D39" s="64"/>
    </row>
    <row r="40" spans="1:3" ht="12" customHeight="1" thickBot="1">
      <c r="A40" s="67"/>
      <c r="B40" s="68" t="s">
        <v>40</v>
      </c>
      <c r="C40" s="69">
        <f>SUM(C30:C39)</f>
        <v>16266.619999999999</v>
      </c>
    </row>
    <row r="41" ht="21" customHeight="1"/>
    <row r="42" spans="1:4" ht="10.5" customHeight="1">
      <c r="A42" s="638" t="s">
        <v>353</v>
      </c>
      <c r="B42" s="632"/>
      <c r="C42" s="632"/>
      <c r="D42" s="639"/>
    </row>
    <row r="43" spans="1:4" ht="10.5" customHeight="1">
      <c r="A43" s="70" t="s">
        <v>456</v>
      </c>
      <c r="B43" s="71">
        <v>2014</v>
      </c>
      <c r="C43" s="72">
        <v>2600</v>
      </c>
      <c r="D43" s="73" t="s">
        <v>683</v>
      </c>
    </row>
    <row r="44" spans="1:4" ht="10.5" customHeight="1">
      <c r="A44" s="70" t="s">
        <v>356</v>
      </c>
      <c r="B44" s="71">
        <v>2014</v>
      </c>
      <c r="C44" s="72">
        <v>807</v>
      </c>
      <c r="D44" s="73" t="s">
        <v>684</v>
      </c>
    </row>
    <row r="45" spans="1:4" ht="10.5" customHeight="1">
      <c r="A45" s="70" t="s">
        <v>457</v>
      </c>
      <c r="B45" s="71">
        <v>2014</v>
      </c>
      <c r="C45" s="72">
        <v>1476</v>
      </c>
      <c r="D45" s="73"/>
    </row>
    <row r="46" spans="1:4" ht="10.5" customHeight="1">
      <c r="A46" s="70" t="s">
        <v>465</v>
      </c>
      <c r="B46" s="71">
        <v>2015</v>
      </c>
      <c r="C46" s="72">
        <v>429.99</v>
      </c>
      <c r="D46" s="73"/>
    </row>
    <row r="47" spans="1:4" ht="10.5" customHeight="1">
      <c r="A47" s="70" t="s">
        <v>685</v>
      </c>
      <c r="B47" s="71">
        <v>2015</v>
      </c>
      <c r="C47" s="72">
        <v>1123</v>
      </c>
      <c r="D47" s="73"/>
    </row>
    <row r="48" spans="1:4" ht="10.5" customHeight="1">
      <c r="A48" s="70" t="s">
        <v>589</v>
      </c>
      <c r="B48" s="71">
        <v>2015</v>
      </c>
      <c r="C48" s="72">
        <v>2200</v>
      </c>
      <c r="D48" s="74"/>
    </row>
    <row r="49" spans="1:4" ht="10.5" customHeight="1" thickBot="1">
      <c r="A49" s="51" t="s">
        <v>686</v>
      </c>
      <c r="B49" s="75">
        <v>2016</v>
      </c>
      <c r="C49" s="76">
        <v>1750</v>
      </c>
      <c r="D49" s="77"/>
    </row>
    <row r="50" spans="1:3" ht="12" customHeight="1" thickBot="1">
      <c r="A50" s="78"/>
      <c r="B50" s="35" t="s">
        <v>40</v>
      </c>
      <c r="C50" s="36">
        <f>SUM(C43:C49)</f>
        <v>10385.99</v>
      </c>
    </row>
    <row r="51" ht="20.25" customHeight="1"/>
    <row r="52" spans="1:4" ht="10.5" customHeight="1">
      <c r="A52" s="631" t="s">
        <v>777</v>
      </c>
      <c r="B52" s="632"/>
      <c r="C52" s="632"/>
      <c r="D52" s="633"/>
    </row>
    <row r="53" spans="1:4" ht="10.5" customHeight="1">
      <c r="A53" s="79" t="s">
        <v>516</v>
      </c>
      <c r="B53" s="80">
        <v>2015</v>
      </c>
      <c r="C53" s="72">
        <v>5590</v>
      </c>
      <c r="D53" s="81"/>
    </row>
    <row r="54" spans="1:4" ht="10.5" customHeight="1" thickBot="1">
      <c r="A54" s="51" t="s">
        <v>639</v>
      </c>
      <c r="B54" s="75">
        <v>2017</v>
      </c>
      <c r="C54" s="82">
        <v>30816.48</v>
      </c>
      <c r="D54" s="81"/>
    </row>
    <row r="55" spans="2:4" ht="12" customHeight="1" thickBot="1">
      <c r="B55" s="83" t="s">
        <v>40</v>
      </c>
      <c r="C55" s="84">
        <f>SUM(C53:C54)</f>
        <v>36406.479999999996</v>
      </c>
      <c r="D55" s="85"/>
    </row>
    <row r="56" ht="27" customHeight="1"/>
    <row r="57" spans="1:4" ht="10.5" customHeight="1">
      <c r="A57" s="640" t="s">
        <v>776</v>
      </c>
      <c r="B57" s="641"/>
      <c r="C57" s="641"/>
      <c r="D57" s="642"/>
    </row>
    <row r="58" spans="1:4" ht="10.5" customHeight="1">
      <c r="A58" s="47" t="s">
        <v>374</v>
      </c>
      <c r="B58" s="15">
        <v>2016</v>
      </c>
      <c r="C58" s="72">
        <v>2932.87</v>
      </c>
      <c r="D58" s="86"/>
    </row>
    <row r="59" spans="1:4" ht="10.5" customHeight="1">
      <c r="A59" s="47" t="s">
        <v>648</v>
      </c>
      <c r="B59" s="15">
        <v>2016</v>
      </c>
      <c r="C59" s="72">
        <v>3384.28</v>
      </c>
      <c r="D59" s="86"/>
    </row>
    <row r="60" spans="1:4" ht="10.5" customHeight="1">
      <c r="A60" s="47" t="s">
        <v>649</v>
      </c>
      <c r="B60" s="15">
        <v>2016</v>
      </c>
      <c r="C60" s="72">
        <v>3400</v>
      </c>
      <c r="D60" s="86"/>
    </row>
    <row r="61" spans="1:4" ht="10.5" customHeight="1" thickBot="1">
      <c r="A61" s="47" t="s">
        <v>650</v>
      </c>
      <c r="B61" s="21">
        <v>2016</v>
      </c>
      <c r="C61" s="87">
        <v>1199.9</v>
      </c>
      <c r="D61" s="86"/>
    </row>
    <row r="62" spans="2:4" ht="12" customHeight="1" thickBot="1">
      <c r="B62" s="83" t="s">
        <v>352</v>
      </c>
      <c r="C62" s="88">
        <f>SUM(C58:C61)</f>
        <v>10917.05</v>
      </c>
      <c r="D62" s="89"/>
    </row>
    <row r="63" ht="19.5" customHeight="1"/>
    <row r="64" spans="1:4" ht="10.5" customHeight="1">
      <c r="A64" s="638" t="s">
        <v>116</v>
      </c>
      <c r="B64" s="632"/>
      <c r="C64" s="632"/>
      <c r="D64" s="639"/>
    </row>
    <row r="65" spans="1:4" ht="12" customHeight="1" thickBot="1">
      <c r="A65" s="90" t="s">
        <v>381</v>
      </c>
      <c r="B65" s="21">
        <v>2015</v>
      </c>
      <c r="C65" s="33">
        <v>4040</v>
      </c>
      <c r="D65" s="91"/>
    </row>
    <row r="66" spans="1:3" ht="13.5" customHeight="1" thickBot="1">
      <c r="A66" s="92"/>
      <c r="B66" s="93" t="s">
        <v>40</v>
      </c>
      <c r="C66" s="88">
        <f>SUM(C65:C65)</f>
        <v>4040</v>
      </c>
    </row>
    <row r="67" ht="17.25" customHeight="1" thickBot="1"/>
    <row r="68" spans="1:4" ht="10.5" customHeight="1" thickBot="1">
      <c r="A68" s="635" t="s">
        <v>122</v>
      </c>
      <c r="B68" s="636"/>
      <c r="C68" s="636"/>
      <c r="D68" s="637"/>
    </row>
    <row r="69" spans="1:4" ht="10.5" customHeight="1">
      <c r="A69" s="90" t="s">
        <v>661</v>
      </c>
      <c r="B69" s="28">
        <v>2017</v>
      </c>
      <c r="C69" s="94">
        <v>1614.04</v>
      </c>
      <c r="D69" s="95"/>
    </row>
    <row r="70" spans="1:4" ht="10.5" customHeight="1">
      <c r="A70" s="90" t="s">
        <v>662</v>
      </c>
      <c r="B70" s="28">
        <v>2017</v>
      </c>
      <c r="C70" s="94">
        <v>1569</v>
      </c>
      <c r="D70" s="95"/>
    </row>
    <row r="71" spans="1:4" ht="10.5" customHeight="1">
      <c r="A71" s="90" t="s">
        <v>663</v>
      </c>
      <c r="B71" s="28">
        <v>2017</v>
      </c>
      <c r="C71" s="94">
        <v>5972</v>
      </c>
      <c r="D71" s="30" t="s">
        <v>664</v>
      </c>
    </row>
    <row r="72" spans="1:4" ht="10.5" customHeight="1">
      <c r="A72" s="96" t="s">
        <v>725</v>
      </c>
      <c r="B72" s="97">
        <v>2017</v>
      </c>
      <c r="C72" s="98">
        <v>5500</v>
      </c>
      <c r="D72" s="99"/>
    </row>
    <row r="73" spans="1:4" ht="10.5" customHeight="1">
      <c r="A73" s="27" t="s">
        <v>726</v>
      </c>
      <c r="B73" s="28">
        <v>2017</v>
      </c>
      <c r="C73" s="94">
        <v>1917</v>
      </c>
      <c r="D73" s="30" t="s">
        <v>727</v>
      </c>
    </row>
    <row r="74" spans="1:4" ht="10.5" customHeight="1" thickBot="1">
      <c r="A74" s="27" t="s">
        <v>728</v>
      </c>
      <c r="B74" s="32">
        <v>2017</v>
      </c>
      <c r="C74" s="100">
        <v>20000</v>
      </c>
      <c r="D74" s="30" t="s">
        <v>729</v>
      </c>
    </row>
    <row r="75" spans="1:3" ht="12" customHeight="1" thickBot="1">
      <c r="A75" s="101"/>
      <c r="B75" s="102" t="s">
        <v>40</v>
      </c>
      <c r="C75" s="103">
        <f>SUM(C69:C74)</f>
        <v>36572.04</v>
      </c>
    </row>
    <row r="77" spans="1:4" ht="10.5" customHeight="1">
      <c r="A77" s="638" t="s">
        <v>778</v>
      </c>
      <c r="B77" s="632"/>
      <c r="C77" s="632"/>
      <c r="D77" s="639"/>
    </row>
    <row r="78" spans="1:4" s="44" customFormat="1" ht="10.5" customHeight="1">
      <c r="A78" s="51" t="s">
        <v>468</v>
      </c>
      <c r="B78" s="104">
        <v>2014</v>
      </c>
      <c r="C78" s="53">
        <v>1200</v>
      </c>
      <c r="D78" s="51"/>
    </row>
    <row r="79" spans="1:4" s="44" customFormat="1" ht="10.5" customHeight="1">
      <c r="A79" s="51" t="s">
        <v>700</v>
      </c>
      <c r="B79" s="104">
        <v>2014</v>
      </c>
      <c r="C79" s="53">
        <v>1180</v>
      </c>
      <c r="D79" s="51"/>
    </row>
    <row r="80" spans="1:4" s="44" customFormat="1" ht="10.5" customHeight="1">
      <c r="A80" s="51" t="s">
        <v>465</v>
      </c>
      <c r="B80" s="104">
        <v>2015</v>
      </c>
      <c r="C80" s="53">
        <v>320</v>
      </c>
      <c r="D80" s="51"/>
    </row>
    <row r="81" spans="1:4" s="44" customFormat="1" ht="10.5" customHeight="1">
      <c r="A81" s="51" t="s">
        <v>466</v>
      </c>
      <c r="B81" s="104">
        <v>2015</v>
      </c>
      <c r="C81" s="53">
        <v>379</v>
      </c>
      <c r="D81" s="51"/>
    </row>
    <row r="82" spans="1:4" s="44" customFormat="1" ht="10.5" customHeight="1">
      <c r="A82" s="51" t="s">
        <v>467</v>
      </c>
      <c r="B82" s="104">
        <v>2015</v>
      </c>
      <c r="C82" s="53">
        <v>1228.77</v>
      </c>
      <c r="D82" s="51"/>
    </row>
    <row r="83" spans="1:4" s="44" customFormat="1" ht="10.5" customHeight="1">
      <c r="A83" s="51" t="s">
        <v>467</v>
      </c>
      <c r="B83" s="104">
        <v>2015</v>
      </c>
      <c r="C83" s="53">
        <v>1228.77</v>
      </c>
      <c r="D83" s="51"/>
    </row>
    <row r="84" spans="1:4" s="44" customFormat="1" ht="10.5" customHeight="1">
      <c r="A84" s="51" t="s">
        <v>468</v>
      </c>
      <c r="B84" s="104">
        <v>2015</v>
      </c>
      <c r="C84" s="53">
        <v>1445</v>
      </c>
      <c r="D84" s="51"/>
    </row>
    <row r="85" spans="1:4" s="44" customFormat="1" ht="10.5" customHeight="1">
      <c r="A85" s="51" t="s">
        <v>468</v>
      </c>
      <c r="B85" s="104">
        <v>2015</v>
      </c>
      <c r="C85" s="53">
        <v>1445.01</v>
      </c>
      <c r="D85" s="51"/>
    </row>
    <row r="86" spans="1:4" s="44" customFormat="1" ht="10.5" customHeight="1" thickBot="1">
      <c r="A86" s="51" t="s">
        <v>469</v>
      </c>
      <c r="B86" s="75">
        <v>2015</v>
      </c>
      <c r="C86" s="82">
        <v>539.1</v>
      </c>
      <c r="D86" s="51"/>
    </row>
    <row r="87" spans="1:4" s="44" customFormat="1" ht="12" customHeight="1" thickBot="1">
      <c r="A87" s="105"/>
      <c r="B87" s="106" t="s">
        <v>40</v>
      </c>
      <c r="C87" s="103">
        <f>SUM(C78:C86)</f>
        <v>8965.650000000001</v>
      </c>
      <c r="D87" s="107"/>
    </row>
    <row r="88" ht="12" thickBot="1"/>
    <row r="89" spans="2:4" ht="12" thickBot="1">
      <c r="B89" s="609" t="s">
        <v>449</v>
      </c>
      <c r="C89" s="610"/>
      <c r="D89" s="108">
        <f>C9+C14+C27+C40+C50+C55+C62+C66+C75+C87</f>
        <v>177942.1</v>
      </c>
    </row>
  </sheetData>
  <sheetProtection/>
  <mergeCells count="12">
    <mergeCell ref="A11:D11"/>
    <mergeCell ref="A57:D57"/>
    <mergeCell ref="A1:D1"/>
    <mergeCell ref="B89:C89"/>
    <mergeCell ref="A16:D16"/>
    <mergeCell ref="A29:D29"/>
    <mergeCell ref="A68:D68"/>
    <mergeCell ref="A64:D64"/>
    <mergeCell ref="A52:D52"/>
    <mergeCell ref="A77:D77"/>
    <mergeCell ref="A42:D4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&amp;LWF.272.4.2018&amp;RZałącznik Nr 6 do SIWZ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C8" sqref="C8"/>
    </sheetView>
  </sheetViews>
  <sheetFormatPr defaultColWidth="8.8515625" defaultRowHeight="15"/>
  <cols>
    <col min="1" max="1" width="65.8515625" style="109" customWidth="1"/>
    <col min="2" max="2" width="15.7109375" style="109" customWidth="1"/>
    <col min="3" max="3" width="37.8515625" style="109" customWidth="1"/>
    <col min="4" max="4" width="22.421875" style="109" customWidth="1"/>
    <col min="5" max="16384" width="8.8515625" style="109" customWidth="1"/>
  </cols>
  <sheetData>
    <row r="1" spans="1:4" ht="18.75" thickBot="1">
      <c r="A1" s="651" t="s">
        <v>1001</v>
      </c>
      <c r="B1" s="651"/>
      <c r="C1" s="651"/>
      <c r="D1" s="651"/>
    </row>
    <row r="2" spans="1:4" ht="65.25" customHeight="1">
      <c r="A2" s="643" t="s">
        <v>775</v>
      </c>
      <c r="B2" s="645" t="s">
        <v>252</v>
      </c>
      <c r="C2" s="647" t="s">
        <v>1002</v>
      </c>
      <c r="D2" s="649" t="s">
        <v>253</v>
      </c>
    </row>
    <row r="3" spans="1:4" ht="38.25" customHeight="1" thickBot="1">
      <c r="A3" s="644"/>
      <c r="B3" s="646"/>
      <c r="C3" s="648"/>
      <c r="D3" s="650"/>
    </row>
    <row r="4" spans="1:4" s="9" customFormat="1" ht="15" customHeight="1">
      <c r="A4" s="110" t="s">
        <v>12</v>
      </c>
      <c r="B4" s="111">
        <v>56</v>
      </c>
      <c r="C4" s="112">
        <v>822579.94</v>
      </c>
      <c r="D4" s="113"/>
    </row>
    <row r="5" spans="1:4" s="9" customFormat="1" ht="15" customHeight="1">
      <c r="A5" s="114" t="s">
        <v>41</v>
      </c>
      <c r="B5" s="115">
        <v>17</v>
      </c>
      <c r="C5" s="116">
        <v>471995.94</v>
      </c>
      <c r="D5" s="117"/>
    </row>
    <row r="6" spans="1:4" s="9" customFormat="1" ht="15" customHeight="1">
      <c r="A6" s="114" t="s">
        <v>248</v>
      </c>
      <c r="B6" s="118">
        <v>30</v>
      </c>
      <c r="C6" s="116">
        <v>870234.55</v>
      </c>
      <c r="D6" s="119"/>
    </row>
    <row r="7" spans="1:4" s="9" customFormat="1" ht="21.75" customHeight="1">
      <c r="A7" s="114" t="s">
        <v>774</v>
      </c>
      <c r="B7" s="118">
        <v>37</v>
      </c>
      <c r="C7" s="116">
        <v>664300.4</v>
      </c>
      <c r="D7" s="119"/>
    </row>
    <row r="8" spans="1:4" s="17" customFormat="1" ht="15" customHeight="1">
      <c r="A8" s="114" t="s">
        <v>77</v>
      </c>
      <c r="B8" s="120">
        <v>27</v>
      </c>
      <c r="C8" s="121">
        <v>522038.59</v>
      </c>
      <c r="D8" s="117"/>
    </row>
    <row r="9" spans="1:4" s="9" customFormat="1" ht="15" customHeight="1">
      <c r="A9" s="114" t="s">
        <v>720</v>
      </c>
      <c r="B9" s="122">
        <v>38</v>
      </c>
      <c r="C9" s="123">
        <v>978267.75</v>
      </c>
      <c r="D9" s="124">
        <v>146309.32</v>
      </c>
    </row>
    <row r="10" spans="1:4" s="9" customFormat="1" ht="24" customHeight="1">
      <c r="A10" s="114" t="s">
        <v>715</v>
      </c>
      <c r="B10" s="120">
        <v>62</v>
      </c>
      <c r="C10" s="116">
        <v>569199.49</v>
      </c>
      <c r="D10" s="124">
        <v>21573.98</v>
      </c>
    </row>
    <row r="11" spans="1:4" s="9" customFormat="1" ht="15" customHeight="1">
      <c r="A11" s="114" t="s">
        <v>776</v>
      </c>
      <c r="B11" s="115">
        <v>18</v>
      </c>
      <c r="C11" s="116">
        <v>464855.9</v>
      </c>
      <c r="D11" s="124">
        <v>271699.85</v>
      </c>
    </row>
    <row r="12" spans="1:4" s="9" customFormat="1" ht="15" customHeight="1">
      <c r="A12" s="114" t="s">
        <v>254</v>
      </c>
      <c r="B12" s="115">
        <v>41</v>
      </c>
      <c r="C12" s="116">
        <v>808920.39</v>
      </c>
      <c r="D12" s="119"/>
    </row>
    <row r="13" spans="1:4" s="17" customFormat="1" ht="15" customHeight="1">
      <c r="A13" s="125" t="s">
        <v>122</v>
      </c>
      <c r="B13" s="118">
        <v>75</v>
      </c>
      <c r="C13" s="123">
        <v>2822232.82</v>
      </c>
      <c r="D13" s="124">
        <v>71157</v>
      </c>
    </row>
    <row r="14" spans="1:4" s="17" customFormat="1" ht="15" customHeight="1" thickBot="1">
      <c r="A14" s="126" t="s">
        <v>255</v>
      </c>
      <c r="B14" s="127">
        <v>70</v>
      </c>
      <c r="C14" s="128">
        <v>2037314.32</v>
      </c>
      <c r="D14" s="129">
        <v>127154.81</v>
      </c>
    </row>
    <row r="15" spans="1:4" s="134" customFormat="1" ht="15.75" thickBot="1">
      <c r="A15" s="130" t="s">
        <v>40</v>
      </c>
      <c r="B15" s="131">
        <f>SUM(B4:B14)</f>
        <v>471</v>
      </c>
      <c r="C15" s="132">
        <f>SUM(C4:C14)</f>
        <v>11031940.09</v>
      </c>
      <c r="D15" s="133">
        <f>SUM(D4:D14)</f>
        <v>637894.96</v>
      </c>
    </row>
  </sheetData>
  <sheetProtection/>
  <mergeCells count="5">
    <mergeCell ref="A2:A3"/>
    <mergeCell ref="B2:B3"/>
    <mergeCell ref="C2:C3"/>
    <mergeCell ref="D2:D3"/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2" r:id="rId1"/>
  <headerFooter>
    <oddHeader>&amp;LWF.272.4.2018&amp;RZałacznik Nr 6 do SIWZ
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SheetLayoutView="100" zoomScalePageLayoutView="0" workbookViewId="0" topLeftCell="A1">
      <selection activeCell="J35" sqref="J35"/>
    </sheetView>
  </sheetViews>
  <sheetFormatPr defaultColWidth="9.140625" defaultRowHeight="15"/>
  <cols>
    <col min="1" max="1" width="4.28125" style="418" customWidth="1"/>
    <col min="2" max="2" width="13.57421875" style="418" customWidth="1"/>
    <col min="3" max="3" width="15.7109375" style="418" customWidth="1"/>
    <col min="4" max="4" width="19.421875" style="418" customWidth="1"/>
    <col min="5" max="5" width="11.28125" style="418" customWidth="1"/>
    <col min="6" max="6" width="20.00390625" style="418" customWidth="1"/>
    <col min="7" max="7" width="7.28125" style="418" customWidth="1"/>
    <col min="8" max="8" width="5.7109375" style="418" customWidth="1"/>
    <col min="9" max="9" width="10.8515625" style="418" customWidth="1"/>
    <col min="10" max="10" width="14.00390625" style="419" customWidth="1"/>
    <col min="11" max="11" width="7.140625" style="418" customWidth="1"/>
    <col min="12" max="12" width="11.28125" style="418" customWidth="1"/>
    <col min="13" max="13" width="9.421875" style="577" customWidth="1"/>
    <col min="14" max="14" width="15.57421875" style="418" customWidth="1"/>
    <col min="15" max="15" width="14.28125" style="420" customWidth="1"/>
    <col min="16" max="16" width="13.7109375" style="418" customWidth="1"/>
    <col min="17" max="17" width="8.57421875" style="418" customWidth="1"/>
    <col min="18" max="18" width="11.28125" style="418" bestFit="1" customWidth="1"/>
    <col min="19" max="20" width="10.28125" style="418" customWidth="1"/>
    <col min="21" max="21" width="11.7109375" style="418" customWidth="1"/>
    <col min="22" max="22" width="11.28125" style="418" hidden="1" customWidth="1"/>
    <col min="23" max="24" width="10.28125" style="418" hidden="1" customWidth="1"/>
    <col min="25" max="25" width="11.7109375" style="418" hidden="1" customWidth="1"/>
    <col min="26" max="26" width="16.57421875" style="418" customWidth="1"/>
    <col min="27" max="16384" width="9.140625" style="418" customWidth="1"/>
  </cols>
  <sheetData>
    <row r="1" spans="1:21" ht="11.25">
      <c r="A1" s="682" t="s">
        <v>1005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</row>
    <row r="2" spans="18:25" ht="12" thickBot="1">
      <c r="R2" s="683" t="s">
        <v>717</v>
      </c>
      <c r="S2" s="683"/>
      <c r="T2" s="683"/>
      <c r="U2" s="683"/>
      <c r="V2" s="683" t="s">
        <v>448</v>
      </c>
      <c r="W2" s="683"/>
      <c r="X2" s="683"/>
      <c r="Y2" s="683"/>
    </row>
    <row r="3" spans="1:25" ht="19.5" customHeight="1">
      <c r="A3" s="676" t="s">
        <v>256</v>
      </c>
      <c r="B3" s="667" t="s">
        <v>257</v>
      </c>
      <c r="C3" s="667" t="s">
        <v>258</v>
      </c>
      <c r="D3" s="667" t="s">
        <v>259</v>
      </c>
      <c r="E3" s="667" t="s">
        <v>260</v>
      </c>
      <c r="F3" s="667" t="s">
        <v>261</v>
      </c>
      <c r="G3" s="667" t="s">
        <v>262</v>
      </c>
      <c r="H3" s="667" t="s">
        <v>263</v>
      </c>
      <c r="I3" s="667" t="s">
        <v>264</v>
      </c>
      <c r="J3" s="667" t="s">
        <v>265</v>
      </c>
      <c r="K3" s="670" t="s">
        <v>266</v>
      </c>
      <c r="L3" s="667" t="s">
        <v>267</v>
      </c>
      <c r="M3" s="673" t="s">
        <v>268</v>
      </c>
      <c r="N3" s="667" t="s">
        <v>269</v>
      </c>
      <c r="O3" s="679" t="s">
        <v>348</v>
      </c>
      <c r="P3" s="663" t="s">
        <v>270</v>
      </c>
      <c r="Q3" s="664"/>
      <c r="R3" s="663" t="s">
        <v>271</v>
      </c>
      <c r="S3" s="664"/>
      <c r="T3" s="663" t="s">
        <v>447</v>
      </c>
      <c r="U3" s="684"/>
      <c r="V3" s="686" t="s">
        <v>271</v>
      </c>
      <c r="W3" s="664"/>
      <c r="X3" s="663" t="s">
        <v>447</v>
      </c>
      <c r="Y3" s="684"/>
    </row>
    <row r="4" spans="1:25" ht="10.5" customHeight="1">
      <c r="A4" s="677"/>
      <c r="B4" s="668"/>
      <c r="C4" s="668"/>
      <c r="D4" s="668"/>
      <c r="E4" s="668"/>
      <c r="F4" s="668"/>
      <c r="G4" s="668"/>
      <c r="H4" s="668"/>
      <c r="I4" s="668"/>
      <c r="J4" s="668"/>
      <c r="K4" s="671"/>
      <c r="L4" s="668"/>
      <c r="M4" s="674"/>
      <c r="N4" s="668"/>
      <c r="O4" s="680"/>
      <c r="P4" s="665"/>
      <c r="Q4" s="666"/>
      <c r="R4" s="665"/>
      <c r="S4" s="666"/>
      <c r="T4" s="665"/>
      <c r="U4" s="685"/>
      <c r="V4" s="687"/>
      <c r="W4" s="666"/>
      <c r="X4" s="665"/>
      <c r="Y4" s="685"/>
    </row>
    <row r="5" spans="1:25" ht="18" customHeight="1" thickBot="1">
      <c r="A5" s="678"/>
      <c r="B5" s="669"/>
      <c r="C5" s="669"/>
      <c r="D5" s="669"/>
      <c r="E5" s="669"/>
      <c r="F5" s="669"/>
      <c r="G5" s="669"/>
      <c r="H5" s="669"/>
      <c r="I5" s="669"/>
      <c r="J5" s="669"/>
      <c r="K5" s="672"/>
      <c r="L5" s="669"/>
      <c r="M5" s="675"/>
      <c r="N5" s="669"/>
      <c r="O5" s="681"/>
      <c r="P5" s="421" t="s">
        <v>272</v>
      </c>
      <c r="Q5" s="421" t="s">
        <v>273</v>
      </c>
      <c r="R5" s="421" t="s">
        <v>274</v>
      </c>
      <c r="S5" s="422" t="s">
        <v>275</v>
      </c>
      <c r="T5" s="421" t="s">
        <v>274</v>
      </c>
      <c r="U5" s="423" t="s">
        <v>275</v>
      </c>
      <c r="V5" s="424" t="s">
        <v>274</v>
      </c>
      <c r="W5" s="425" t="s">
        <v>275</v>
      </c>
      <c r="X5" s="426" t="s">
        <v>274</v>
      </c>
      <c r="Y5" s="427" t="s">
        <v>275</v>
      </c>
    </row>
    <row r="6" spans="1:21" s="432" customFormat="1" ht="13.5" customHeight="1">
      <c r="A6" s="655" t="s">
        <v>12</v>
      </c>
      <c r="B6" s="656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428"/>
      <c r="S6" s="429"/>
      <c r="T6" s="430"/>
      <c r="U6" s="431"/>
    </row>
    <row r="7" spans="1:21" s="432" customFormat="1" ht="21" customHeight="1" thickBot="1">
      <c r="A7" s="433" t="s">
        <v>983</v>
      </c>
      <c r="B7" s="434" t="s">
        <v>276</v>
      </c>
      <c r="C7" s="435" t="s">
        <v>410</v>
      </c>
      <c r="D7" s="436" t="s">
        <v>409</v>
      </c>
      <c r="E7" s="437" t="s">
        <v>408</v>
      </c>
      <c r="F7" s="436" t="s">
        <v>277</v>
      </c>
      <c r="G7" s="436">
        <v>1198</v>
      </c>
      <c r="H7" s="436">
        <v>2004</v>
      </c>
      <c r="I7" s="436" t="s">
        <v>407</v>
      </c>
      <c r="J7" s="438">
        <v>43523</v>
      </c>
      <c r="K7" s="439">
        <v>5</v>
      </c>
      <c r="L7" s="434" t="s">
        <v>406</v>
      </c>
      <c r="M7" s="578">
        <v>147340</v>
      </c>
      <c r="N7" s="440" t="s">
        <v>278</v>
      </c>
      <c r="O7" s="441">
        <v>7100</v>
      </c>
      <c r="P7" s="442"/>
      <c r="Q7" s="442"/>
      <c r="R7" s="443">
        <v>43466</v>
      </c>
      <c r="S7" s="443">
        <v>43830</v>
      </c>
      <c r="T7" s="443">
        <v>43466</v>
      </c>
      <c r="U7" s="444">
        <v>43830</v>
      </c>
    </row>
    <row r="8" spans="1:21" ht="12" thickBot="1">
      <c r="A8" s="445"/>
      <c r="B8" s="446"/>
      <c r="C8" s="446"/>
      <c r="D8" s="446"/>
      <c r="E8" s="446"/>
      <c r="F8" s="446"/>
      <c r="G8" s="446"/>
      <c r="H8" s="446"/>
      <c r="I8" s="446"/>
      <c r="J8" s="447"/>
      <c r="K8" s="446"/>
      <c r="L8" s="446"/>
      <c r="M8" s="579"/>
      <c r="N8" s="446"/>
      <c r="O8" s="448"/>
      <c r="P8" s="446"/>
      <c r="Q8" s="446"/>
      <c r="R8" s="446"/>
      <c r="S8" s="446"/>
      <c r="T8" s="446"/>
      <c r="U8" s="449"/>
    </row>
    <row r="9" spans="1:21" s="453" customFormat="1" ht="13.5" customHeight="1" thickBot="1">
      <c r="A9" s="658" t="s">
        <v>41</v>
      </c>
      <c r="B9" s="659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450"/>
      <c r="S9" s="451"/>
      <c r="T9" s="451"/>
      <c r="U9" s="452"/>
    </row>
    <row r="10" spans="1:21" s="432" customFormat="1" ht="21" customHeight="1">
      <c r="A10" s="454" t="s">
        <v>562</v>
      </c>
      <c r="B10" s="310" t="s">
        <v>281</v>
      </c>
      <c r="C10" s="310" t="s">
        <v>441</v>
      </c>
      <c r="D10" s="310">
        <v>14367</v>
      </c>
      <c r="E10" s="455" t="s">
        <v>282</v>
      </c>
      <c r="F10" s="310" t="s">
        <v>424</v>
      </c>
      <c r="G10" s="310" t="s">
        <v>283</v>
      </c>
      <c r="H10" s="310">
        <v>1985</v>
      </c>
      <c r="I10" s="456" t="s">
        <v>440</v>
      </c>
      <c r="J10" s="457">
        <v>43719</v>
      </c>
      <c r="K10" s="175"/>
      <c r="L10" s="310" t="s">
        <v>284</v>
      </c>
      <c r="M10" s="580"/>
      <c r="N10" s="456"/>
      <c r="O10" s="458"/>
      <c r="P10" s="459"/>
      <c r="Q10" s="459"/>
      <c r="R10" s="460">
        <v>43466</v>
      </c>
      <c r="S10" s="460">
        <v>43830</v>
      </c>
      <c r="T10" s="310" t="s">
        <v>285</v>
      </c>
      <c r="U10" s="461" t="s">
        <v>285</v>
      </c>
    </row>
    <row r="11" spans="1:21" s="432" customFormat="1" ht="21" customHeight="1">
      <c r="A11" s="454" t="s">
        <v>563</v>
      </c>
      <c r="B11" s="28" t="s">
        <v>439</v>
      </c>
      <c r="C11" s="28" t="s">
        <v>438</v>
      </c>
      <c r="D11" s="28">
        <v>86184</v>
      </c>
      <c r="E11" s="462" t="s">
        <v>286</v>
      </c>
      <c r="F11" s="28" t="s">
        <v>437</v>
      </c>
      <c r="G11" s="28" t="s">
        <v>283</v>
      </c>
      <c r="H11" s="28">
        <v>1986</v>
      </c>
      <c r="I11" s="463" t="s">
        <v>436</v>
      </c>
      <c r="J11" s="464">
        <v>43785</v>
      </c>
      <c r="K11" s="27"/>
      <c r="L11" s="28">
        <v>2388</v>
      </c>
      <c r="M11" s="581"/>
      <c r="N11" s="463"/>
      <c r="O11" s="465"/>
      <c r="P11" s="147"/>
      <c r="Q11" s="147"/>
      <c r="R11" s="466">
        <v>43466</v>
      </c>
      <c r="S11" s="466">
        <v>43830</v>
      </c>
      <c r="T11" s="28" t="s">
        <v>285</v>
      </c>
      <c r="U11" s="467" t="s">
        <v>285</v>
      </c>
    </row>
    <row r="12" spans="1:21" s="432" customFormat="1" ht="34.5" customHeight="1">
      <c r="A12" s="454" t="s">
        <v>564</v>
      </c>
      <c r="B12" s="28" t="s">
        <v>517</v>
      </c>
      <c r="C12" s="28" t="s">
        <v>287</v>
      </c>
      <c r="D12" s="28" t="s">
        <v>288</v>
      </c>
      <c r="E12" s="462" t="s">
        <v>285</v>
      </c>
      <c r="F12" s="28" t="s">
        <v>289</v>
      </c>
      <c r="G12" s="28" t="s">
        <v>285</v>
      </c>
      <c r="H12" s="28">
        <v>2004</v>
      </c>
      <c r="I12" s="463"/>
      <c r="J12" s="468" t="s">
        <v>285</v>
      </c>
      <c r="K12" s="27" t="s">
        <v>285</v>
      </c>
      <c r="L12" s="28" t="s">
        <v>285</v>
      </c>
      <c r="M12" s="582"/>
      <c r="N12" s="463"/>
      <c r="O12" s="465">
        <v>16600</v>
      </c>
      <c r="P12" s="147"/>
      <c r="Q12" s="147"/>
      <c r="R12" s="466">
        <v>43466</v>
      </c>
      <c r="S12" s="466">
        <v>43830</v>
      </c>
      <c r="T12" s="466">
        <v>43466</v>
      </c>
      <c r="U12" s="469">
        <v>43830</v>
      </c>
    </row>
    <row r="13" spans="1:21" s="432" customFormat="1" ht="34.5" customHeight="1">
      <c r="A13" s="454" t="s">
        <v>565</v>
      </c>
      <c r="B13" s="28" t="s">
        <v>517</v>
      </c>
      <c r="C13" s="28" t="s">
        <v>287</v>
      </c>
      <c r="D13" s="28" t="s">
        <v>290</v>
      </c>
      <c r="E13" s="462" t="s">
        <v>285</v>
      </c>
      <c r="F13" s="28" t="s">
        <v>289</v>
      </c>
      <c r="G13" s="28" t="s">
        <v>285</v>
      </c>
      <c r="H13" s="28">
        <v>1989</v>
      </c>
      <c r="I13" s="463"/>
      <c r="J13" s="468" t="s">
        <v>285</v>
      </c>
      <c r="K13" s="27" t="s">
        <v>285</v>
      </c>
      <c r="L13" s="28" t="s">
        <v>285</v>
      </c>
      <c r="M13" s="582"/>
      <c r="N13" s="463"/>
      <c r="O13" s="465">
        <v>3600</v>
      </c>
      <c r="P13" s="147"/>
      <c r="Q13" s="147"/>
      <c r="R13" s="466">
        <v>43466</v>
      </c>
      <c r="S13" s="466">
        <v>43830</v>
      </c>
      <c r="T13" s="466">
        <v>43466</v>
      </c>
      <c r="U13" s="469">
        <v>43830</v>
      </c>
    </row>
    <row r="14" spans="1:21" s="432" customFormat="1" ht="34.5" customHeight="1">
      <c r="A14" s="454" t="s">
        <v>566</v>
      </c>
      <c r="B14" s="28" t="s">
        <v>280</v>
      </c>
      <c r="C14" s="28" t="s">
        <v>435</v>
      </c>
      <c r="D14" s="470" t="s">
        <v>291</v>
      </c>
      <c r="E14" s="462" t="s">
        <v>292</v>
      </c>
      <c r="F14" s="28" t="s">
        <v>434</v>
      </c>
      <c r="G14" s="28">
        <v>4068</v>
      </c>
      <c r="H14" s="28">
        <v>2005</v>
      </c>
      <c r="I14" s="463" t="s">
        <v>433</v>
      </c>
      <c r="J14" s="464">
        <v>43709</v>
      </c>
      <c r="K14" s="27"/>
      <c r="L14" s="28"/>
      <c r="M14" s="582" t="s">
        <v>1108</v>
      </c>
      <c r="N14" s="463"/>
      <c r="O14" s="465">
        <v>39200</v>
      </c>
      <c r="P14" s="147"/>
      <c r="Q14" s="147"/>
      <c r="R14" s="466">
        <v>43466</v>
      </c>
      <c r="S14" s="466">
        <v>43830</v>
      </c>
      <c r="T14" s="466">
        <v>43466</v>
      </c>
      <c r="U14" s="469">
        <v>43830</v>
      </c>
    </row>
    <row r="15" spans="1:21" s="432" customFormat="1" ht="21" customHeight="1">
      <c r="A15" s="454" t="s">
        <v>567</v>
      </c>
      <c r="B15" s="28" t="s">
        <v>294</v>
      </c>
      <c r="C15" s="28" t="s">
        <v>295</v>
      </c>
      <c r="D15" s="28" t="s">
        <v>296</v>
      </c>
      <c r="E15" s="462"/>
      <c r="F15" s="28" t="s">
        <v>297</v>
      </c>
      <c r="G15" s="28"/>
      <c r="H15" s="28">
        <v>2006</v>
      </c>
      <c r="I15" s="463"/>
      <c r="J15" s="468" t="s">
        <v>285</v>
      </c>
      <c r="K15" s="27"/>
      <c r="L15" s="28"/>
      <c r="M15" s="582"/>
      <c r="N15" s="463"/>
      <c r="O15" s="465">
        <v>9900</v>
      </c>
      <c r="P15" s="147"/>
      <c r="Q15" s="147"/>
      <c r="R15" s="466">
        <v>43466</v>
      </c>
      <c r="S15" s="466">
        <v>43830</v>
      </c>
      <c r="T15" s="466">
        <v>43466</v>
      </c>
      <c r="U15" s="469">
        <v>43830</v>
      </c>
    </row>
    <row r="16" spans="1:21" s="432" customFormat="1" ht="21" customHeight="1">
      <c r="A16" s="454" t="s">
        <v>568</v>
      </c>
      <c r="B16" s="28" t="s">
        <v>419</v>
      </c>
      <c r="C16" s="28" t="s">
        <v>298</v>
      </c>
      <c r="D16" s="28" t="s">
        <v>299</v>
      </c>
      <c r="E16" s="462" t="s">
        <v>300</v>
      </c>
      <c r="F16" s="28" t="s">
        <v>432</v>
      </c>
      <c r="G16" s="28"/>
      <c r="H16" s="28">
        <v>2007</v>
      </c>
      <c r="I16" s="463" t="s">
        <v>428</v>
      </c>
      <c r="J16" s="464">
        <v>43709</v>
      </c>
      <c r="K16" s="27"/>
      <c r="L16" s="28" t="s">
        <v>301</v>
      </c>
      <c r="M16" s="582"/>
      <c r="N16" s="463"/>
      <c r="O16" s="465">
        <v>12100</v>
      </c>
      <c r="P16" s="147"/>
      <c r="Q16" s="147"/>
      <c r="R16" s="466">
        <v>43466</v>
      </c>
      <c r="S16" s="466">
        <v>43830</v>
      </c>
      <c r="T16" s="466">
        <v>43466</v>
      </c>
      <c r="U16" s="469">
        <v>43830</v>
      </c>
    </row>
    <row r="17" spans="1:21" s="432" customFormat="1" ht="21" customHeight="1">
      <c r="A17" s="454" t="s">
        <v>569</v>
      </c>
      <c r="B17" s="28" t="s">
        <v>302</v>
      </c>
      <c r="C17" s="28" t="s">
        <v>303</v>
      </c>
      <c r="D17" s="28"/>
      <c r="E17" s="462"/>
      <c r="F17" s="28" t="s">
        <v>304</v>
      </c>
      <c r="G17" s="28"/>
      <c r="H17" s="28">
        <v>2007</v>
      </c>
      <c r="I17" s="463"/>
      <c r="J17" s="468" t="s">
        <v>285</v>
      </c>
      <c r="K17" s="27"/>
      <c r="L17" s="28"/>
      <c r="M17" s="582" t="s">
        <v>1107</v>
      </c>
      <c r="N17" s="463"/>
      <c r="O17" s="465">
        <v>110500</v>
      </c>
      <c r="P17" s="147"/>
      <c r="Q17" s="147"/>
      <c r="R17" s="466">
        <v>43466</v>
      </c>
      <c r="S17" s="466">
        <v>43830</v>
      </c>
      <c r="T17" s="466">
        <v>43466</v>
      </c>
      <c r="U17" s="469">
        <v>43830</v>
      </c>
    </row>
    <row r="18" spans="1:21" s="432" customFormat="1" ht="21" customHeight="1">
      <c r="A18" s="454" t="s">
        <v>570</v>
      </c>
      <c r="B18" s="28" t="s">
        <v>431</v>
      </c>
      <c r="C18" s="28" t="s">
        <v>430</v>
      </c>
      <c r="D18" s="28" t="s">
        <v>305</v>
      </c>
      <c r="E18" s="462" t="s">
        <v>306</v>
      </c>
      <c r="F18" s="28" t="s">
        <v>429</v>
      </c>
      <c r="G18" s="28"/>
      <c r="H18" s="28">
        <v>2007</v>
      </c>
      <c r="I18" s="463" t="s">
        <v>428</v>
      </c>
      <c r="J18" s="464">
        <v>43785</v>
      </c>
      <c r="K18" s="27"/>
      <c r="L18" s="28"/>
      <c r="M18" s="582"/>
      <c r="N18" s="463"/>
      <c r="O18" s="465">
        <v>13300</v>
      </c>
      <c r="P18" s="147"/>
      <c r="Q18" s="147"/>
      <c r="R18" s="466">
        <v>43466</v>
      </c>
      <c r="S18" s="466">
        <v>43830</v>
      </c>
      <c r="T18" s="466">
        <v>43466</v>
      </c>
      <c r="U18" s="469">
        <v>43830</v>
      </c>
    </row>
    <row r="19" spans="1:21" s="432" customFormat="1" ht="21" customHeight="1">
      <c r="A19" s="454" t="s">
        <v>571</v>
      </c>
      <c r="B19" s="28" t="s">
        <v>307</v>
      </c>
      <c r="C19" s="28" t="s">
        <v>308</v>
      </c>
      <c r="D19" s="28" t="s">
        <v>309</v>
      </c>
      <c r="E19" s="462" t="s">
        <v>518</v>
      </c>
      <c r="F19" s="28" t="s">
        <v>310</v>
      </c>
      <c r="G19" s="28">
        <v>4038</v>
      </c>
      <c r="H19" s="28">
        <v>2010</v>
      </c>
      <c r="I19" s="463" t="s">
        <v>427</v>
      </c>
      <c r="J19" s="464">
        <v>43709</v>
      </c>
      <c r="K19" s="471"/>
      <c r="L19" s="352"/>
      <c r="M19" s="583" t="s">
        <v>1106</v>
      </c>
      <c r="N19" s="463"/>
      <c r="O19" s="472">
        <v>95800</v>
      </c>
      <c r="P19" s="147"/>
      <c r="Q19" s="147"/>
      <c r="R19" s="466">
        <v>43466</v>
      </c>
      <c r="S19" s="466">
        <v>43830</v>
      </c>
      <c r="T19" s="466">
        <v>43466</v>
      </c>
      <c r="U19" s="469">
        <v>43830</v>
      </c>
    </row>
    <row r="20" spans="1:21" s="432" customFormat="1" ht="21" customHeight="1">
      <c r="A20" s="454" t="s">
        <v>572</v>
      </c>
      <c r="B20" s="28" t="s">
        <v>426</v>
      </c>
      <c r="C20" s="28" t="s">
        <v>425</v>
      </c>
      <c r="D20" s="28" t="s">
        <v>311</v>
      </c>
      <c r="E20" s="462" t="s">
        <v>519</v>
      </c>
      <c r="F20" s="28" t="s">
        <v>424</v>
      </c>
      <c r="G20" s="28"/>
      <c r="H20" s="28">
        <v>2009</v>
      </c>
      <c r="I20" s="463" t="s">
        <v>423</v>
      </c>
      <c r="J20" s="464">
        <v>43715</v>
      </c>
      <c r="K20" s="27"/>
      <c r="L20" s="28" t="s">
        <v>312</v>
      </c>
      <c r="M20" s="581"/>
      <c r="N20" s="463"/>
      <c r="O20" s="465">
        <v>5100</v>
      </c>
      <c r="P20" s="147"/>
      <c r="Q20" s="147"/>
      <c r="R20" s="466">
        <v>43466</v>
      </c>
      <c r="S20" s="466">
        <v>43830</v>
      </c>
      <c r="T20" s="466">
        <v>43466</v>
      </c>
      <c r="U20" s="469">
        <v>43830</v>
      </c>
    </row>
    <row r="21" spans="1:22" s="432" customFormat="1" ht="34.5" customHeight="1">
      <c r="A21" s="454" t="s">
        <v>573</v>
      </c>
      <c r="B21" s="28" t="s">
        <v>419</v>
      </c>
      <c r="C21" s="28" t="s">
        <v>418</v>
      </c>
      <c r="D21" s="28" t="s">
        <v>313</v>
      </c>
      <c r="E21" s="473" t="s">
        <v>520</v>
      </c>
      <c r="F21" s="28" t="s">
        <v>422</v>
      </c>
      <c r="G21" s="32" t="s">
        <v>285</v>
      </c>
      <c r="H21" s="28">
        <v>2010</v>
      </c>
      <c r="I21" s="463" t="s">
        <v>421</v>
      </c>
      <c r="J21" s="464">
        <v>44151</v>
      </c>
      <c r="K21" s="147"/>
      <c r="L21" s="28" t="s">
        <v>314</v>
      </c>
      <c r="M21" s="581"/>
      <c r="N21" s="463"/>
      <c r="O21" s="465">
        <v>15400</v>
      </c>
      <c r="P21" s="147"/>
      <c r="Q21" s="147"/>
      <c r="R21" s="466">
        <v>43466</v>
      </c>
      <c r="S21" s="466">
        <v>43830</v>
      </c>
      <c r="T21" s="466">
        <v>43466</v>
      </c>
      <c r="U21" s="469">
        <v>43830</v>
      </c>
      <c r="V21" s="474"/>
    </row>
    <row r="22" spans="1:24" s="432" customFormat="1" ht="21" customHeight="1">
      <c r="A22" s="454" t="s">
        <v>574</v>
      </c>
      <c r="B22" s="28" t="s">
        <v>315</v>
      </c>
      <c r="C22" s="28" t="s">
        <v>316</v>
      </c>
      <c r="D22" s="28" t="s">
        <v>317</v>
      </c>
      <c r="E22" s="475" t="s">
        <v>521</v>
      </c>
      <c r="F22" s="28" t="s">
        <v>318</v>
      </c>
      <c r="G22" s="28">
        <v>1995</v>
      </c>
      <c r="H22" s="28">
        <v>2007</v>
      </c>
      <c r="I22" s="463" t="s">
        <v>420</v>
      </c>
      <c r="J22" s="464">
        <v>43715</v>
      </c>
      <c r="K22" s="147"/>
      <c r="L22" s="28" t="s">
        <v>319</v>
      </c>
      <c r="M22" s="581">
        <v>250292</v>
      </c>
      <c r="N22" s="463"/>
      <c r="O22" s="465">
        <v>20990</v>
      </c>
      <c r="P22" s="147"/>
      <c r="Q22" s="147"/>
      <c r="R22" s="466">
        <v>43466</v>
      </c>
      <c r="S22" s="466">
        <v>43830</v>
      </c>
      <c r="T22" s="466">
        <v>43466</v>
      </c>
      <c r="U22" s="469">
        <v>43830</v>
      </c>
      <c r="V22" s="474"/>
      <c r="W22" s="474"/>
      <c r="X22" s="474"/>
    </row>
    <row r="23" spans="1:24" s="432" customFormat="1" ht="33.75" customHeight="1">
      <c r="A23" s="454" t="s">
        <v>575</v>
      </c>
      <c r="B23" s="28" t="s">
        <v>419</v>
      </c>
      <c r="C23" s="28" t="s">
        <v>418</v>
      </c>
      <c r="D23" s="28" t="s">
        <v>417</v>
      </c>
      <c r="E23" s="475" t="s">
        <v>522</v>
      </c>
      <c r="F23" s="28" t="s">
        <v>416</v>
      </c>
      <c r="G23" s="28"/>
      <c r="H23" s="28">
        <v>2011</v>
      </c>
      <c r="I23" s="463" t="s">
        <v>415</v>
      </c>
      <c r="J23" s="464">
        <v>44151</v>
      </c>
      <c r="K23" s="147"/>
      <c r="L23" s="28" t="s">
        <v>314</v>
      </c>
      <c r="M23" s="581"/>
      <c r="N23" s="463"/>
      <c r="O23" s="465">
        <v>16500</v>
      </c>
      <c r="P23" s="147"/>
      <c r="Q23" s="147"/>
      <c r="R23" s="466">
        <v>43466</v>
      </c>
      <c r="S23" s="466">
        <v>43830</v>
      </c>
      <c r="T23" s="466">
        <v>43466</v>
      </c>
      <c r="U23" s="469">
        <v>43830</v>
      </c>
      <c r="V23" s="474"/>
      <c r="W23" s="474"/>
      <c r="X23" s="474"/>
    </row>
    <row r="24" spans="1:24" s="432" customFormat="1" ht="21" customHeight="1">
      <c r="A24" s="454" t="s">
        <v>576</v>
      </c>
      <c r="B24" s="28" t="s">
        <v>414</v>
      </c>
      <c r="C24" s="28" t="s">
        <v>523</v>
      </c>
      <c r="D24" s="28" t="s">
        <v>413</v>
      </c>
      <c r="E24" s="475" t="s">
        <v>524</v>
      </c>
      <c r="F24" s="28" t="s">
        <v>412</v>
      </c>
      <c r="G24" s="28">
        <v>1995</v>
      </c>
      <c r="H24" s="28">
        <v>2007</v>
      </c>
      <c r="I24" s="463" t="s">
        <v>411</v>
      </c>
      <c r="J24" s="464">
        <v>43519</v>
      </c>
      <c r="K24" s="147" t="s">
        <v>525</v>
      </c>
      <c r="L24" s="28"/>
      <c r="M24" s="581">
        <v>167880</v>
      </c>
      <c r="N24" s="463"/>
      <c r="O24" s="465">
        <v>28600</v>
      </c>
      <c r="P24" s="147"/>
      <c r="Q24" s="147"/>
      <c r="R24" s="466">
        <v>43466</v>
      </c>
      <c r="S24" s="466">
        <v>43830</v>
      </c>
      <c r="T24" s="466">
        <v>43466</v>
      </c>
      <c r="U24" s="469">
        <v>43830</v>
      </c>
      <c r="V24" s="474"/>
      <c r="W24" s="474"/>
      <c r="X24" s="474"/>
    </row>
    <row r="25" spans="1:21" s="432" customFormat="1" ht="21" customHeight="1">
      <c r="A25" s="454" t="s">
        <v>577</v>
      </c>
      <c r="B25" s="146" t="s">
        <v>526</v>
      </c>
      <c r="C25" s="146" t="s">
        <v>527</v>
      </c>
      <c r="D25" s="146" t="s">
        <v>323</v>
      </c>
      <c r="E25" s="475" t="s">
        <v>528</v>
      </c>
      <c r="F25" s="146" t="s">
        <v>318</v>
      </c>
      <c r="G25" s="146">
        <v>2461</v>
      </c>
      <c r="H25" s="146">
        <v>2003</v>
      </c>
      <c r="I25" s="300"/>
      <c r="J25" s="464">
        <v>43551</v>
      </c>
      <c r="K25" s="141" t="s">
        <v>529</v>
      </c>
      <c r="L25" s="141"/>
      <c r="M25" s="584">
        <v>183407</v>
      </c>
      <c r="N25" s="141"/>
      <c r="O25" s="465">
        <v>19600</v>
      </c>
      <c r="P25" s="141"/>
      <c r="Q25" s="141"/>
      <c r="R25" s="466">
        <v>43466</v>
      </c>
      <c r="S25" s="466">
        <v>43830</v>
      </c>
      <c r="T25" s="466">
        <v>43466</v>
      </c>
      <c r="U25" s="469">
        <v>43830</v>
      </c>
    </row>
    <row r="26" spans="1:21" s="432" customFormat="1" ht="21" customHeight="1">
      <c r="A26" s="454" t="s">
        <v>578</v>
      </c>
      <c r="B26" s="146" t="s">
        <v>530</v>
      </c>
      <c r="C26" s="146" t="s">
        <v>531</v>
      </c>
      <c r="D26" s="146" t="s">
        <v>532</v>
      </c>
      <c r="E26" s="475" t="s">
        <v>533</v>
      </c>
      <c r="F26" s="146" t="s">
        <v>534</v>
      </c>
      <c r="G26" s="146">
        <v>11967</v>
      </c>
      <c r="H26" s="146">
        <v>2001</v>
      </c>
      <c r="I26" s="146" t="s">
        <v>535</v>
      </c>
      <c r="J26" s="464">
        <v>43761</v>
      </c>
      <c r="K26" s="141"/>
      <c r="L26" s="146" t="s">
        <v>536</v>
      </c>
      <c r="M26" s="584">
        <v>452713</v>
      </c>
      <c r="N26" s="141"/>
      <c r="O26" s="465">
        <v>102100</v>
      </c>
      <c r="P26" s="141"/>
      <c r="Q26" s="141"/>
      <c r="R26" s="466">
        <v>43466</v>
      </c>
      <c r="S26" s="466">
        <v>43830</v>
      </c>
      <c r="T26" s="466">
        <v>43466</v>
      </c>
      <c r="U26" s="469">
        <v>43830</v>
      </c>
    </row>
    <row r="27" spans="1:26" s="432" customFormat="1" ht="21" customHeight="1">
      <c r="A27" s="454" t="s">
        <v>762</v>
      </c>
      <c r="B27" s="146" t="s">
        <v>977</v>
      </c>
      <c r="C27" s="146" t="s">
        <v>978</v>
      </c>
      <c r="D27" s="146" t="s">
        <v>979</v>
      </c>
      <c r="E27" s="475" t="s">
        <v>980</v>
      </c>
      <c r="F27" s="146" t="s">
        <v>412</v>
      </c>
      <c r="G27" s="146">
        <v>1995</v>
      </c>
      <c r="H27" s="146">
        <v>2011</v>
      </c>
      <c r="I27" s="476">
        <v>40700</v>
      </c>
      <c r="J27" s="464">
        <v>43700</v>
      </c>
      <c r="K27" s="141">
        <v>5</v>
      </c>
      <c r="L27" s="146"/>
      <c r="M27" s="584">
        <v>148230</v>
      </c>
      <c r="N27" s="141" t="s">
        <v>982</v>
      </c>
      <c r="O27" s="465">
        <v>44000</v>
      </c>
      <c r="P27" s="141"/>
      <c r="Q27" s="141"/>
      <c r="R27" s="477">
        <v>43384</v>
      </c>
      <c r="S27" s="477">
        <v>43748</v>
      </c>
      <c r="T27" s="477">
        <v>43749</v>
      </c>
      <c r="U27" s="477">
        <v>43830</v>
      </c>
      <c r="Z27" s="478" t="s">
        <v>981</v>
      </c>
    </row>
    <row r="28" spans="1:21" ht="27.75" customHeight="1" thickBot="1">
      <c r="A28" s="445"/>
      <c r="B28" s="446"/>
      <c r="C28" s="446"/>
      <c r="D28" s="446"/>
      <c r="E28" s="446"/>
      <c r="F28" s="446"/>
      <c r="G28" s="446"/>
      <c r="H28" s="446"/>
      <c r="I28" s="446"/>
      <c r="J28" s="447"/>
      <c r="K28" s="446"/>
      <c r="L28" s="446"/>
      <c r="M28" s="579"/>
      <c r="N28" s="446"/>
      <c r="O28" s="448"/>
      <c r="P28" s="446"/>
      <c r="Q28" s="446"/>
      <c r="R28" s="446"/>
      <c r="S28" s="446"/>
      <c r="T28" s="446"/>
      <c r="U28" s="449"/>
    </row>
    <row r="29" spans="1:21" s="432" customFormat="1" ht="13.5" customHeight="1" thickBot="1">
      <c r="A29" s="652" t="s">
        <v>77</v>
      </c>
      <c r="B29" s="653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479"/>
      <c r="S29" s="480"/>
      <c r="T29" s="481"/>
      <c r="U29" s="482"/>
    </row>
    <row r="30" spans="1:21" s="432" customFormat="1" ht="21" customHeight="1">
      <c r="A30" s="454" t="s">
        <v>763</v>
      </c>
      <c r="B30" s="310" t="s">
        <v>322</v>
      </c>
      <c r="C30" s="310" t="s">
        <v>537</v>
      </c>
      <c r="D30" s="310" t="s">
        <v>450</v>
      </c>
      <c r="E30" s="455" t="s">
        <v>538</v>
      </c>
      <c r="F30" s="310" t="s">
        <v>277</v>
      </c>
      <c r="G30" s="310">
        <v>1968</v>
      </c>
      <c r="H30" s="310">
        <v>2014</v>
      </c>
      <c r="I30" s="310" t="s">
        <v>539</v>
      </c>
      <c r="J30" s="460">
        <v>43811</v>
      </c>
      <c r="K30" s="175">
        <v>9</v>
      </c>
      <c r="L30" s="310">
        <v>0</v>
      </c>
      <c r="M30" s="585">
        <v>42139</v>
      </c>
      <c r="N30" s="310" t="s">
        <v>324</v>
      </c>
      <c r="O30" s="458">
        <v>112600</v>
      </c>
      <c r="P30" s="310"/>
      <c r="Q30" s="459"/>
      <c r="R30" s="483">
        <v>43466</v>
      </c>
      <c r="S30" s="483">
        <v>43830</v>
      </c>
      <c r="T30" s="483">
        <v>43466</v>
      </c>
      <c r="U30" s="484">
        <v>43830</v>
      </c>
    </row>
    <row r="31" spans="1:21" ht="12" thickBot="1">
      <c r="A31" s="445"/>
      <c r="B31" s="446"/>
      <c r="C31" s="446"/>
      <c r="D31" s="446"/>
      <c r="E31" s="446"/>
      <c r="F31" s="446"/>
      <c r="G31" s="446"/>
      <c r="H31" s="446"/>
      <c r="I31" s="446"/>
      <c r="J31" s="447"/>
      <c r="K31" s="446"/>
      <c r="L31" s="446"/>
      <c r="M31" s="579"/>
      <c r="N31" s="446"/>
      <c r="O31" s="448"/>
      <c r="P31" s="446"/>
      <c r="Q31" s="446"/>
      <c r="R31" s="446"/>
      <c r="S31" s="446"/>
      <c r="T31" s="446"/>
      <c r="U31" s="449"/>
    </row>
    <row r="32" spans="1:21" s="487" customFormat="1" ht="13.5" customHeight="1" thickBot="1">
      <c r="A32" s="661" t="s">
        <v>122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485"/>
      <c r="S32" s="485"/>
      <c r="T32" s="485"/>
      <c r="U32" s="486"/>
    </row>
    <row r="33" spans="1:21" ht="21" customHeight="1">
      <c r="A33" s="488" t="s">
        <v>764</v>
      </c>
      <c r="B33" s="489" t="s">
        <v>334</v>
      </c>
      <c r="C33" s="489" t="s">
        <v>405</v>
      </c>
      <c r="D33" s="489" t="s">
        <v>335</v>
      </c>
      <c r="E33" s="490" t="s">
        <v>336</v>
      </c>
      <c r="F33" s="489" t="s">
        <v>277</v>
      </c>
      <c r="G33" s="489">
        <v>1349</v>
      </c>
      <c r="H33" s="489">
        <v>2000</v>
      </c>
      <c r="I33" s="491" t="s">
        <v>404</v>
      </c>
      <c r="J33" s="518">
        <v>43777</v>
      </c>
      <c r="K33" s="492">
        <v>5</v>
      </c>
      <c r="L33" s="489"/>
      <c r="M33" s="586">
        <v>142343</v>
      </c>
      <c r="N33" s="491" t="s">
        <v>402</v>
      </c>
      <c r="O33" s="493">
        <v>2450</v>
      </c>
      <c r="P33" s="494"/>
      <c r="Q33" s="494"/>
      <c r="R33" s="483">
        <v>43466</v>
      </c>
      <c r="S33" s="483">
        <v>43830</v>
      </c>
      <c r="T33" s="483">
        <v>43466</v>
      </c>
      <c r="U33" s="484">
        <v>43830</v>
      </c>
    </row>
    <row r="34" spans="1:21" s="503" customFormat="1" ht="21" customHeight="1">
      <c r="A34" s="488" t="s">
        <v>765</v>
      </c>
      <c r="B34" s="495" t="s">
        <v>276</v>
      </c>
      <c r="C34" s="495" t="s">
        <v>337</v>
      </c>
      <c r="D34" s="495" t="s">
        <v>338</v>
      </c>
      <c r="E34" s="496" t="s">
        <v>339</v>
      </c>
      <c r="F34" s="495" t="s">
        <v>340</v>
      </c>
      <c r="G34" s="495">
        <v>1289</v>
      </c>
      <c r="H34" s="495">
        <v>2000</v>
      </c>
      <c r="I34" s="497" t="s">
        <v>403</v>
      </c>
      <c r="J34" s="710">
        <v>43748</v>
      </c>
      <c r="K34" s="499">
        <v>2</v>
      </c>
      <c r="L34" s="495">
        <v>550</v>
      </c>
      <c r="M34" s="587">
        <v>76159</v>
      </c>
      <c r="N34" s="497" t="s">
        <v>402</v>
      </c>
      <c r="O34" s="500"/>
      <c r="P34" s="499"/>
      <c r="Q34" s="499"/>
      <c r="R34" s="501">
        <v>43466</v>
      </c>
      <c r="S34" s="501">
        <v>43830</v>
      </c>
      <c r="T34" s="497" t="s">
        <v>285</v>
      </c>
      <c r="U34" s="502" t="s">
        <v>285</v>
      </c>
    </row>
    <row r="35" spans="1:21" ht="21" customHeight="1">
      <c r="A35" s="488" t="s">
        <v>766</v>
      </c>
      <c r="B35" s="495" t="s">
        <v>341</v>
      </c>
      <c r="C35" s="495" t="s">
        <v>342</v>
      </c>
      <c r="D35" s="495" t="s">
        <v>343</v>
      </c>
      <c r="E35" s="496" t="s">
        <v>344</v>
      </c>
      <c r="F35" s="495" t="s">
        <v>345</v>
      </c>
      <c r="G35" s="495">
        <v>2400</v>
      </c>
      <c r="H35" s="495">
        <v>1997</v>
      </c>
      <c r="I35" s="497" t="s">
        <v>401</v>
      </c>
      <c r="J35" s="710">
        <v>43748</v>
      </c>
      <c r="K35" s="499">
        <v>9</v>
      </c>
      <c r="L35" s="495">
        <v>900</v>
      </c>
      <c r="M35" s="587">
        <v>51571</v>
      </c>
      <c r="N35" s="499"/>
      <c r="O35" s="500">
        <v>2600</v>
      </c>
      <c r="P35" s="504"/>
      <c r="Q35" s="504"/>
      <c r="R35" s="501">
        <v>43466</v>
      </c>
      <c r="S35" s="501">
        <v>43830</v>
      </c>
      <c r="T35" s="501">
        <v>43466</v>
      </c>
      <c r="U35" s="505">
        <v>43830</v>
      </c>
    </row>
    <row r="36" spans="1:21" s="503" customFormat="1" ht="21" customHeight="1">
      <c r="A36" s="488" t="s">
        <v>767</v>
      </c>
      <c r="B36" s="495" t="s">
        <v>280</v>
      </c>
      <c r="C36" s="495">
        <v>2812</v>
      </c>
      <c r="D36" s="495">
        <v>96752</v>
      </c>
      <c r="E36" s="496" t="s">
        <v>346</v>
      </c>
      <c r="F36" s="495" t="s">
        <v>293</v>
      </c>
      <c r="G36" s="495">
        <v>2500</v>
      </c>
      <c r="H36" s="495">
        <v>1995</v>
      </c>
      <c r="I36" s="497" t="s">
        <v>400</v>
      </c>
      <c r="J36" s="498">
        <v>43653</v>
      </c>
      <c r="K36" s="499">
        <v>1</v>
      </c>
      <c r="L36" s="495"/>
      <c r="M36" s="587">
        <v>2113</v>
      </c>
      <c r="N36" s="499"/>
      <c r="O36" s="500"/>
      <c r="P36" s="499"/>
      <c r="Q36" s="499"/>
      <c r="R36" s="501">
        <v>43466</v>
      </c>
      <c r="S36" s="501">
        <v>43830</v>
      </c>
      <c r="T36" s="497" t="s">
        <v>285</v>
      </c>
      <c r="U36" s="502" t="s">
        <v>285</v>
      </c>
    </row>
    <row r="37" spans="1:21" ht="12" thickBot="1">
      <c r="A37" s="445"/>
      <c r="B37" s="446"/>
      <c r="C37" s="446"/>
      <c r="D37" s="446"/>
      <c r="E37" s="446"/>
      <c r="F37" s="446"/>
      <c r="G37" s="446"/>
      <c r="H37" s="446"/>
      <c r="I37" s="446"/>
      <c r="J37" s="447"/>
      <c r="K37" s="446"/>
      <c r="L37" s="446"/>
      <c r="M37" s="579"/>
      <c r="N37" s="446"/>
      <c r="O37" s="448"/>
      <c r="P37" s="446"/>
      <c r="Q37" s="446"/>
      <c r="R37" s="446"/>
      <c r="S37" s="446"/>
      <c r="T37" s="446"/>
      <c r="U37" s="449"/>
    </row>
    <row r="38" spans="1:21" s="453" customFormat="1" ht="13.5" customHeight="1" thickBot="1">
      <c r="A38" s="506" t="s">
        <v>540</v>
      </c>
      <c r="B38" s="507"/>
      <c r="C38" s="508"/>
      <c r="D38" s="509"/>
      <c r="E38" s="509"/>
      <c r="F38" s="509"/>
      <c r="G38" s="509"/>
      <c r="H38" s="509"/>
      <c r="I38" s="509"/>
      <c r="J38" s="510"/>
      <c r="K38" s="509"/>
      <c r="L38" s="509"/>
      <c r="M38" s="588"/>
      <c r="N38" s="509"/>
      <c r="O38" s="511"/>
      <c r="P38" s="509"/>
      <c r="Q38" s="509"/>
      <c r="R38" s="509"/>
      <c r="S38" s="509"/>
      <c r="T38" s="509"/>
      <c r="U38" s="512"/>
    </row>
    <row r="39" spans="1:21" s="432" customFormat="1" ht="22.5">
      <c r="A39" s="454" t="s">
        <v>768</v>
      </c>
      <c r="B39" s="459" t="s">
        <v>446</v>
      </c>
      <c r="C39" s="180" t="s">
        <v>445</v>
      </c>
      <c r="D39" s="459" t="s">
        <v>444</v>
      </c>
      <c r="E39" s="513" t="s">
        <v>443</v>
      </c>
      <c r="F39" s="459" t="s">
        <v>277</v>
      </c>
      <c r="G39" s="459">
        <v>2</v>
      </c>
      <c r="H39" s="459">
        <v>2012</v>
      </c>
      <c r="I39" s="459" t="s">
        <v>442</v>
      </c>
      <c r="J39" s="457">
        <v>43470</v>
      </c>
      <c r="K39" s="459">
        <v>9</v>
      </c>
      <c r="L39" s="459">
        <v>4810</v>
      </c>
      <c r="M39" s="589">
        <v>129247</v>
      </c>
      <c r="N39" s="459" t="s">
        <v>324</v>
      </c>
      <c r="O39" s="514">
        <v>58800</v>
      </c>
      <c r="P39" s="459"/>
      <c r="Q39" s="459"/>
      <c r="R39" s="483">
        <v>43466</v>
      </c>
      <c r="S39" s="483">
        <v>43830</v>
      </c>
      <c r="T39" s="483">
        <v>43466</v>
      </c>
      <c r="U39" s="484">
        <v>43830</v>
      </c>
    </row>
    <row r="40" spans="1:21" ht="12" thickBot="1">
      <c r="A40" s="445"/>
      <c r="B40" s="446"/>
      <c r="C40" s="446"/>
      <c r="D40" s="446"/>
      <c r="E40" s="446"/>
      <c r="F40" s="446"/>
      <c r="G40" s="446"/>
      <c r="H40" s="446"/>
      <c r="I40" s="446"/>
      <c r="J40" s="447"/>
      <c r="K40" s="446"/>
      <c r="L40" s="446"/>
      <c r="M40" s="579"/>
      <c r="N40" s="446"/>
      <c r="O40" s="448"/>
      <c r="P40" s="446"/>
      <c r="Q40" s="446"/>
      <c r="R40" s="446"/>
      <c r="S40" s="446"/>
      <c r="T40" s="446"/>
      <c r="U40" s="449"/>
    </row>
    <row r="41" spans="1:21" s="453" customFormat="1" ht="13.5" customHeight="1" thickBot="1">
      <c r="A41" s="658" t="s">
        <v>777</v>
      </c>
      <c r="B41" s="659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450"/>
      <c r="S41" s="515"/>
      <c r="T41" s="451"/>
      <c r="U41" s="452"/>
    </row>
    <row r="42" spans="1:21" s="432" customFormat="1" ht="18.75" customHeight="1">
      <c r="A42" s="454" t="s">
        <v>769</v>
      </c>
      <c r="B42" s="310" t="s">
        <v>325</v>
      </c>
      <c r="C42" s="310" t="s">
        <v>326</v>
      </c>
      <c r="D42" s="310" t="s">
        <v>327</v>
      </c>
      <c r="E42" s="455" t="s">
        <v>328</v>
      </c>
      <c r="F42" s="310" t="s">
        <v>279</v>
      </c>
      <c r="G42" s="310">
        <v>1289</v>
      </c>
      <c r="H42" s="310">
        <v>1997</v>
      </c>
      <c r="I42" s="516" t="s">
        <v>329</v>
      </c>
      <c r="J42" s="517">
        <v>43726</v>
      </c>
      <c r="K42" s="459">
        <v>2</v>
      </c>
      <c r="L42" s="310">
        <v>575</v>
      </c>
      <c r="M42" s="580">
        <v>107460</v>
      </c>
      <c r="N42" s="516" t="s">
        <v>285</v>
      </c>
      <c r="O42" s="458">
        <v>1600</v>
      </c>
      <c r="P42" s="516" t="s">
        <v>285</v>
      </c>
      <c r="Q42" s="516" t="s">
        <v>285</v>
      </c>
      <c r="R42" s="483">
        <v>43466</v>
      </c>
      <c r="S42" s="483">
        <v>43830</v>
      </c>
      <c r="T42" s="483">
        <v>43466</v>
      </c>
      <c r="U42" s="484">
        <v>43830</v>
      </c>
    </row>
    <row r="43" spans="1:21" s="432" customFormat="1" ht="63.75" customHeight="1">
      <c r="A43" s="454" t="s">
        <v>770</v>
      </c>
      <c r="B43" s="28" t="s">
        <v>330</v>
      </c>
      <c r="C43" s="28" t="s">
        <v>331</v>
      </c>
      <c r="D43" s="28" t="s">
        <v>332</v>
      </c>
      <c r="E43" s="462" t="s">
        <v>333</v>
      </c>
      <c r="F43" s="28" t="s">
        <v>277</v>
      </c>
      <c r="G43" s="28">
        <v>1896</v>
      </c>
      <c r="H43" s="28">
        <v>2005</v>
      </c>
      <c r="I43" s="104" t="s">
        <v>541</v>
      </c>
      <c r="J43" s="518">
        <v>43533</v>
      </c>
      <c r="K43" s="147" t="s">
        <v>542</v>
      </c>
      <c r="L43" s="28">
        <v>730</v>
      </c>
      <c r="M43" s="581">
        <v>50456</v>
      </c>
      <c r="N43" s="104" t="s">
        <v>324</v>
      </c>
      <c r="O43" s="465">
        <v>32100</v>
      </c>
      <c r="P43" s="146" t="s">
        <v>543</v>
      </c>
      <c r="Q43" s="104" t="s">
        <v>285</v>
      </c>
      <c r="R43" s="501">
        <v>43466</v>
      </c>
      <c r="S43" s="501">
        <v>43830</v>
      </c>
      <c r="T43" s="501">
        <v>43466</v>
      </c>
      <c r="U43" s="505">
        <v>43830</v>
      </c>
    </row>
    <row r="44" spans="1:21" ht="12" thickBot="1">
      <c r="A44" s="445"/>
      <c r="B44" s="446"/>
      <c r="C44" s="446"/>
      <c r="D44" s="446"/>
      <c r="E44" s="446"/>
      <c r="F44" s="446"/>
      <c r="G44" s="446"/>
      <c r="H44" s="446"/>
      <c r="I44" s="446"/>
      <c r="J44" s="447"/>
      <c r="K44" s="446"/>
      <c r="L44" s="446"/>
      <c r="M44" s="579"/>
      <c r="N44" s="446"/>
      <c r="O44" s="448"/>
      <c r="P44" s="446"/>
      <c r="Q44" s="446"/>
      <c r="R44" s="446"/>
      <c r="S44" s="446"/>
      <c r="T44" s="446"/>
      <c r="U44" s="449"/>
    </row>
    <row r="45" spans="1:21" s="432" customFormat="1" ht="13.5" customHeight="1" thickBot="1">
      <c r="A45" s="652" t="s">
        <v>248</v>
      </c>
      <c r="B45" s="653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479"/>
      <c r="S45" s="480"/>
      <c r="T45" s="481"/>
      <c r="U45" s="482"/>
    </row>
    <row r="46" spans="1:21" s="432" customFormat="1" ht="54" customHeight="1">
      <c r="A46" s="454" t="s">
        <v>771</v>
      </c>
      <c r="B46" s="519" t="s">
        <v>320</v>
      </c>
      <c r="C46" s="520" t="s">
        <v>544</v>
      </c>
      <c r="D46" s="521" t="s">
        <v>545</v>
      </c>
      <c r="E46" s="522" t="s">
        <v>546</v>
      </c>
      <c r="F46" s="516" t="s">
        <v>277</v>
      </c>
      <c r="G46" s="516">
        <v>1.2</v>
      </c>
      <c r="H46" s="516">
        <v>2015</v>
      </c>
      <c r="I46" s="521" t="s">
        <v>547</v>
      </c>
      <c r="J46" s="521" t="s">
        <v>548</v>
      </c>
      <c r="K46" s="459">
        <v>5</v>
      </c>
      <c r="L46" s="521">
        <v>1640</v>
      </c>
      <c r="M46" s="590">
        <v>39841</v>
      </c>
      <c r="N46" s="459"/>
      <c r="O46" s="514">
        <v>44500</v>
      </c>
      <c r="P46" s="523" t="s">
        <v>321</v>
      </c>
      <c r="Q46" s="516"/>
      <c r="R46" s="483">
        <v>43466</v>
      </c>
      <c r="S46" s="483">
        <v>43830</v>
      </c>
      <c r="T46" s="483">
        <v>43466</v>
      </c>
      <c r="U46" s="484">
        <v>43830</v>
      </c>
    </row>
    <row r="47" spans="1:21" ht="12" thickBot="1">
      <c r="A47" s="445"/>
      <c r="B47" s="446"/>
      <c r="C47" s="446"/>
      <c r="D47" s="446"/>
      <c r="E47" s="446"/>
      <c r="F47" s="446"/>
      <c r="G47" s="446"/>
      <c r="H47" s="446"/>
      <c r="I47" s="446"/>
      <c r="J47" s="447"/>
      <c r="K47" s="446"/>
      <c r="L47" s="446"/>
      <c r="M47" s="579"/>
      <c r="N47" s="446"/>
      <c r="O47" s="448"/>
      <c r="P47" s="446"/>
      <c r="Q47" s="446"/>
      <c r="R47" s="446"/>
      <c r="S47" s="446"/>
      <c r="T47" s="446"/>
      <c r="U47" s="449"/>
    </row>
    <row r="48" spans="1:21" s="432" customFormat="1" ht="13.5" customHeight="1" thickBot="1">
      <c r="A48" s="652" t="s">
        <v>254</v>
      </c>
      <c r="B48" s="653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479"/>
      <c r="S48" s="480"/>
      <c r="T48" s="481"/>
      <c r="U48" s="482"/>
    </row>
    <row r="49" spans="1:21" s="432" customFormat="1" ht="21" customHeight="1">
      <c r="A49" s="524" t="s">
        <v>772</v>
      </c>
      <c r="B49" s="519" t="s">
        <v>549</v>
      </c>
      <c r="C49" s="519" t="s">
        <v>550</v>
      </c>
      <c r="D49" s="516" t="s">
        <v>551</v>
      </c>
      <c r="E49" s="525" t="s">
        <v>552</v>
      </c>
      <c r="F49" s="516" t="s">
        <v>277</v>
      </c>
      <c r="G49" s="516">
        <v>1598</v>
      </c>
      <c r="H49" s="516">
        <v>2016</v>
      </c>
      <c r="I49" s="459" t="s">
        <v>553</v>
      </c>
      <c r="J49" s="457">
        <v>43640</v>
      </c>
      <c r="K49" s="459">
        <v>5</v>
      </c>
      <c r="L49" s="459" t="s">
        <v>554</v>
      </c>
      <c r="M49" s="591">
        <v>31087</v>
      </c>
      <c r="N49" s="459" t="s">
        <v>91</v>
      </c>
      <c r="O49" s="514">
        <v>47300</v>
      </c>
      <c r="P49" s="459"/>
      <c r="Q49" s="459"/>
      <c r="R49" s="483">
        <v>43466</v>
      </c>
      <c r="S49" s="483">
        <v>43830</v>
      </c>
      <c r="T49" s="483">
        <v>43466</v>
      </c>
      <c r="U49" s="484">
        <v>43830</v>
      </c>
    </row>
    <row r="50" spans="1:21" ht="12" thickBot="1">
      <c r="A50" s="445"/>
      <c r="B50" s="446"/>
      <c r="C50" s="446"/>
      <c r="D50" s="446"/>
      <c r="E50" s="446"/>
      <c r="F50" s="446"/>
      <c r="G50" s="446"/>
      <c r="H50" s="446"/>
      <c r="I50" s="446"/>
      <c r="J50" s="447"/>
      <c r="K50" s="446"/>
      <c r="L50" s="446"/>
      <c r="M50" s="579"/>
      <c r="N50" s="446"/>
      <c r="O50" s="448"/>
      <c r="P50" s="446"/>
      <c r="Q50" s="446"/>
      <c r="R50" s="446"/>
      <c r="S50" s="446"/>
      <c r="T50" s="446"/>
      <c r="U50" s="449"/>
    </row>
    <row r="51" spans="1:21" s="432" customFormat="1" ht="13.5" customHeight="1" thickBot="1">
      <c r="A51" s="652" t="s">
        <v>778</v>
      </c>
      <c r="B51" s="653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479"/>
      <c r="S51" s="480"/>
      <c r="T51" s="481"/>
      <c r="U51" s="482"/>
    </row>
    <row r="52" spans="1:21" s="432" customFormat="1" ht="21" customHeight="1" thickBot="1">
      <c r="A52" s="526" t="s">
        <v>773</v>
      </c>
      <c r="B52" s="527" t="s">
        <v>399</v>
      </c>
      <c r="C52" s="527" t="s">
        <v>398</v>
      </c>
      <c r="D52" s="527" t="s">
        <v>397</v>
      </c>
      <c r="E52" s="528" t="s">
        <v>555</v>
      </c>
      <c r="F52" s="527" t="s">
        <v>396</v>
      </c>
      <c r="G52" s="527">
        <v>1598</v>
      </c>
      <c r="H52" s="527">
        <v>2011</v>
      </c>
      <c r="I52" s="527" t="s">
        <v>556</v>
      </c>
      <c r="J52" s="709">
        <v>43792</v>
      </c>
      <c r="K52" s="529">
        <v>2</v>
      </c>
      <c r="L52" s="527" t="s">
        <v>395</v>
      </c>
      <c r="M52" s="592">
        <v>27009</v>
      </c>
      <c r="N52" s="527" t="s">
        <v>347</v>
      </c>
      <c r="O52" s="530">
        <v>13900</v>
      </c>
      <c r="P52" s="529"/>
      <c r="Q52" s="529"/>
      <c r="R52" s="531">
        <v>43466</v>
      </c>
      <c r="S52" s="531">
        <v>43830</v>
      </c>
      <c r="T52" s="531">
        <v>43466</v>
      </c>
      <c r="U52" s="532">
        <v>43830</v>
      </c>
    </row>
  </sheetData>
  <sheetProtection/>
  <mergeCells count="31">
    <mergeCell ref="A1:U1"/>
    <mergeCell ref="R2:U2"/>
    <mergeCell ref="R3:S4"/>
    <mergeCell ref="T3:U4"/>
    <mergeCell ref="V2:Y2"/>
    <mergeCell ref="V3:W4"/>
    <mergeCell ref="X3:Y4"/>
    <mergeCell ref="G3:G5"/>
    <mergeCell ref="H3:H5"/>
    <mergeCell ref="B3:B5"/>
    <mergeCell ref="C3:C5"/>
    <mergeCell ref="D3:D5"/>
    <mergeCell ref="E3:E5"/>
    <mergeCell ref="A3:A5"/>
    <mergeCell ref="N3:N5"/>
    <mergeCell ref="O3:O5"/>
    <mergeCell ref="P3:Q4"/>
    <mergeCell ref="F3:F5"/>
    <mergeCell ref="K3:K5"/>
    <mergeCell ref="J3:J5"/>
    <mergeCell ref="I3:I5"/>
    <mergeCell ref="L3:L5"/>
    <mergeCell ref="M3:M5"/>
    <mergeCell ref="A45:Q45"/>
    <mergeCell ref="A48:Q48"/>
    <mergeCell ref="A51:Q51"/>
    <mergeCell ref="A6:Q6"/>
    <mergeCell ref="A9:Q9"/>
    <mergeCell ref="A29:Q29"/>
    <mergeCell ref="A32:Q32"/>
    <mergeCell ref="A41:Q41"/>
  </mergeCells>
  <printOptions horizontalCentered="1"/>
  <pageMargins left="0.7" right="0.7" top="0.75" bottom="0.75" header="0.3" footer="0.3"/>
  <pageSetup fitToHeight="0" horizontalDpi="600" verticalDpi="600" orientation="landscape" paperSize="9" scale="53" r:id="rId1"/>
  <headerFooter alignWithMargins="0">
    <oddHeader>&amp;L&amp;"Arial,Normalny"WF.272.4.2018&amp;R&amp;"Arial,Normalny"Załącznik Nr 6 do SIWZ</oddHeader>
    <oddFooter>&amp;C&amp;"Arial,Normalny"&amp;P/&amp;N</oddFooter>
  </headerFooter>
  <rowBreaks count="2" manualBreakCount="2">
    <brk id="44" max="24" man="1"/>
    <brk id="5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48"/>
  <sheetViews>
    <sheetView workbookViewId="0" topLeftCell="A79">
      <selection activeCell="C11" sqref="C11"/>
    </sheetView>
  </sheetViews>
  <sheetFormatPr defaultColWidth="9.140625" defaultRowHeight="15"/>
  <cols>
    <col min="1" max="1" width="17.8515625" style="4" customWidth="1"/>
    <col min="2" max="2" width="9.140625" style="4" customWidth="1"/>
    <col min="3" max="3" width="91.7109375" style="4" customWidth="1"/>
    <col min="4" max="4" width="11.7109375" style="4" customWidth="1"/>
    <col min="5" max="5" width="32.57421875" style="3" customWidth="1"/>
    <col min="6" max="6" width="12.00390625" style="4" customWidth="1"/>
    <col min="7" max="7" width="22.00390625" style="4" customWidth="1"/>
    <col min="8" max="9" width="9.140625" style="4" customWidth="1"/>
    <col min="10" max="10" width="19.8515625" style="4" customWidth="1"/>
    <col min="11" max="16384" width="9.140625" style="4" customWidth="1"/>
  </cols>
  <sheetData>
    <row r="1" spans="1:9" ht="15.75">
      <c r="A1" s="1" t="s">
        <v>780</v>
      </c>
      <c r="B1" s="1"/>
      <c r="C1" s="1"/>
      <c r="D1" s="1"/>
      <c r="E1" s="2"/>
      <c r="F1" s="2"/>
      <c r="G1" s="2"/>
      <c r="H1" s="3"/>
      <c r="I1" s="3"/>
    </row>
    <row r="2" spans="1:9" ht="15.75">
      <c r="A2" s="1"/>
      <c r="B2" s="1"/>
      <c r="C2" s="1"/>
      <c r="D2" s="1"/>
      <c r="E2" s="2"/>
      <c r="F2" s="2"/>
      <c r="G2" s="2"/>
      <c r="H2" s="3"/>
      <c r="I2" s="3"/>
    </row>
    <row r="3" spans="1:9" ht="15.75">
      <c r="A3" s="5" t="s">
        <v>781</v>
      </c>
      <c r="B3" s="5" t="s">
        <v>782</v>
      </c>
      <c r="C3" s="5" t="s">
        <v>268</v>
      </c>
      <c r="D3" s="5" t="s">
        <v>783</v>
      </c>
      <c r="E3" s="6" t="s">
        <v>784</v>
      </c>
      <c r="F3" s="6" t="s">
        <v>785</v>
      </c>
      <c r="G3" s="6" t="s">
        <v>786</v>
      </c>
      <c r="H3" s="3"/>
      <c r="I3" s="3"/>
    </row>
    <row r="4" spans="1:9" ht="15.75">
      <c r="A4" s="1" t="s">
        <v>787</v>
      </c>
      <c r="B4" s="1" t="s">
        <v>788</v>
      </c>
      <c r="C4" s="1" t="s">
        <v>789</v>
      </c>
      <c r="D4" s="2" t="s">
        <v>790</v>
      </c>
      <c r="E4" s="7">
        <v>25734</v>
      </c>
      <c r="F4" s="2">
        <v>11.082</v>
      </c>
      <c r="G4" s="2">
        <v>36.816</v>
      </c>
      <c r="H4" s="3"/>
      <c r="I4" s="3"/>
    </row>
    <row r="5" spans="1:9" ht="15.75">
      <c r="A5" s="1" t="s">
        <v>787</v>
      </c>
      <c r="B5" s="1" t="s">
        <v>791</v>
      </c>
      <c r="C5" s="1" t="s">
        <v>792</v>
      </c>
      <c r="D5" s="2" t="s">
        <v>790</v>
      </c>
      <c r="E5" s="7">
        <v>2349</v>
      </c>
      <c r="F5" s="2">
        <v>10.82</v>
      </c>
      <c r="G5" s="2">
        <v>13.169</v>
      </c>
      <c r="H5" s="3"/>
      <c r="I5" s="3"/>
    </row>
    <row r="6" spans="1:9" ht="15.75">
      <c r="A6" s="1" t="s">
        <v>787</v>
      </c>
      <c r="B6" s="1" t="s">
        <v>793</v>
      </c>
      <c r="C6" s="1" t="s">
        <v>794</v>
      </c>
      <c r="D6" s="2" t="s">
        <v>795</v>
      </c>
      <c r="E6" s="7">
        <v>3642</v>
      </c>
      <c r="F6" s="2">
        <v>0</v>
      </c>
      <c r="G6" s="2">
        <v>3.642</v>
      </c>
      <c r="H6" s="3"/>
      <c r="I6" s="3"/>
    </row>
    <row r="7" spans="1:9" ht="15.75">
      <c r="A7" s="1" t="s">
        <v>787</v>
      </c>
      <c r="B7" s="1" t="s">
        <v>796</v>
      </c>
      <c r="C7" s="1" t="s">
        <v>797</v>
      </c>
      <c r="D7" s="2" t="s">
        <v>798</v>
      </c>
      <c r="E7" s="7">
        <v>11120</v>
      </c>
      <c r="F7" s="2">
        <v>0</v>
      </c>
      <c r="G7" s="2">
        <v>11.12</v>
      </c>
      <c r="H7" s="3"/>
      <c r="I7" s="3"/>
    </row>
    <row r="8" spans="1:9" ht="15.75">
      <c r="A8" s="1" t="s">
        <v>787</v>
      </c>
      <c r="B8" s="1" t="s">
        <v>799</v>
      </c>
      <c r="C8" s="1" t="s">
        <v>800</v>
      </c>
      <c r="D8" s="2" t="s">
        <v>798</v>
      </c>
      <c r="E8" s="7">
        <v>16331</v>
      </c>
      <c r="F8" s="2">
        <v>0</v>
      </c>
      <c r="G8" s="2">
        <v>16.331</v>
      </c>
      <c r="H8" s="3"/>
      <c r="I8" s="3"/>
    </row>
    <row r="9" spans="1:9" ht="15.75">
      <c r="A9" s="1" t="s">
        <v>787</v>
      </c>
      <c r="B9" s="1" t="s">
        <v>801</v>
      </c>
      <c r="C9" s="1" t="s">
        <v>802</v>
      </c>
      <c r="D9" s="2" t="s">
        <v>798</v>
      </c>
      <c r="E9" s="7">
        <v>11330</v>
      </c>
      <c r="F9" s="2">
        <v>0</v>
      </c>
      <c r="G9" s="2">
        <v>11.33</v>
      </c>
      <c r="H9" s="3"/>
      <c r="I9" s="3"/>
    </row>
    <row r="10" spans="1:9" ht="15.75">
      <c r="A10" s="1" t="s">
        <v>787</v>
      </c>
      <c r="B10" s="1" t="s">
        <v>803</v>
      </c>
      <c r="C10" s="1" t="s">
        <v>804</v>
      </c>
      <c r="D10" s="2" t="s">
        <v>798</v>
      </c>
      <c r="E10" s="7">
        <v>3522</v>
      </c>
      <c r="F10" s="2">
        <v>0</v>
      </c>
      <c r="G10" s="2">
        <v>3.522</v>
      </c>
      <c r="H10" s="3"/>
      <c r="I10" s="3"/>
    </row>
    <row r="11" spans="1:9" ht="15.75">
      <c r="A11" s="1" t="s">
        <v>787</v>
      </c>
      <c r="B11" s="1" t="s">
        <v>805</v>
      </c>
      <c r="C11" s="1" t="s">
        <v>806</v>
      </c>
      <c r="D11" s="2" t="s">
        <v>798</v>
      </c>
      <c r="E11" s="7">
        <v>6639</v>
      </c>
      <c r="F11" s="2">
        <v>0</v>
      </c>
      <c r="G11" s="2">
        <v>6.639</v>
      </c>
      <c r="H11" s="3"/>
      <c r="I11" s="3"/>
    </row>
    <row r="12" spans="1:9" ht="15.75">
      <c r="A12" s="1" t="s">
        <v>787</v>
      </c>
      <c r="B12" s="1" t="s">
        <v>807</v>
      </c>
      <c r="C12" s="1" t="s">
        <v>808</v>
      </c>
      <c r="D12" s="2" t="s">
        <v>795</v>
      </c>
      <c r="E12" s="7">
        <v>1880</v>
      </c>
      <c r="F12" s="2">
        <v>0</v>
      </c>
      <c r="G12" s="2">
        <v>1.88</v>
      </c>
      <c r="H12" s="3"/>
      <c r="I12" s="3"/>
    </row>
    <row r="13" spans="1:9" ht="15.75">
      <c r="A13" s="1" t="s">
        <v>787</v>
      </c>
      <c r="B13" s="1" t="s">
        <v>809</v>
      </c>
      <c r="C13" s="1" t="s">
        <v>810</v>
      </c>
      <c r="D13" s="2" t="s">
        <v>798</v>
      </c>
      <c r="E13" s="7">
        <v>5408</v>
      </c>
      <c r="F13" s="2">
        <v>0</v>
      </c>
      <c r="G13" s="2">
        <v>5.408</v>
      </c>
      <c r="H13" s="3"/>
      <c r="I13" s="3"/>
    </row>
    <row r="14" spans="1:9" ht="15.75">
      <c r="A14" s="1" t="s">
        <v>787</v>
      </c>
      <c r="B14" s="1" t="s">
        <v>811</v>
      </c>
      <c r="C14" s="1" t="s">
        <v>812</v>
      </c>
      <c r="D14" s="2" t="s">
        <v>795</v>
      </c>
      <c r="E14" s="7">
        <v>1551</v>
      </c>
      <c r="F14" s="2">
        <v>0</v>
      </c>
      <c r="G14" s="2">
        <v>1.551</v>
      </c>
      <c r="H14" s="3"/>
      <c r="I14" s="3"/>
    </row>
    <row r="15" spans="1:9" ht="15.75">
      <c r="A15" s="1" t="s">
        <v>787</v>
      </c>
      <c r="B15" s="1" t="s">
        <v>813</v>
      </c>
      <c r="C15" s="1" t="s">
        <v>814</v>
      </c>
      <c r="D15" s="2" t="s">
        <v>795</v>
      </c>
      <c r="E15" s="7">
        <v>4495</v>
      </c>
      <c r="F15" s="2">
        <v>0</v>
      </c>
      <c r="G15" s="2">
        <v>4.495</v>
      </c>
      <c r="H15" s="3"/>
      <c r="I15" s="3"/>
    </row>
    <row r="16" spans="1:9" ht="15.75">
      <c r="A16" s="1" t="s">
        <v>787</v>
      </c>
      <c r="B16" s="1" t="s">
        <v>815</v>
      </c>
      <c r="C16" s="1" t="s">
        <v>816</v>
      </c>
      <c r="D16" s="2" t="s">
        <v>790</v>
      </c>
      <c r="E16" s="7">
        <v>18017</v>
      </c>
      <c r="F16" s="2">
        <v>0</v>
      </c>
      <c r="G16" s="2">
        <v>18.017</v>
      </c>
      <c r="H16" s="3"/>
      <c r="I16" s="3"/>
    </row>
    <row r="17" spans="1:9" ht="15.75">
      <c r="A17" s="1" t="s">
        <v>787</v>
      </c>
      <c r="B17" s="1" t="s">
        <v>817</v>
      </c>
      <c r="C17" s="1" t="s">
        <v>818</v>
      </c>
      <c r="D17" s="2" t="s">
        <v>798</v>
      </c>
      <c r="E17" s="7">
        <v>6443</v>
      </c>
      <c r="F17" s="2">
        <v>0</v>
      </c>
      <c r="G17" s="2">
        <v>6.443</v>
      </c>
      <c r="H17" s="3"/>
      <c r="I17" s="3"/>
    </row>
    <row r="18" spans="1:9" ht="15.75">
      <c r="A18" s="1" t="s">
        <v>787</v>
      </c>
      <c r="B18" s="1" t="s">
        <v>819</v>
      </c>
      <c r="C18" s="1" t="s">
        <v>820</v>
      </c>
      <c r="D18" s="2" t="s">
        <v>790</v>
      </c>
      <c r="E18" s="7">
        <v>3997</v>
      </c>
      <c r="F18" s="2">
        <v>0</v>
      </c>
      <c r="G18" s="2">
        <v>3.997</v>
      </c>
      <c r="H18" s="3"/>
      <c r="I18" s="3"/>
    </row>
    <row r="19" spans="1:9" ht="15.75">
      <c r="A19" s="1" t="s">
        <v>787</v>
      </c>
      <c r="B19" s="1" t="s">
        <v>821</v>
      </c>
      <c r="C19" s="1" t="s">
        <v>822</v>
      </c>
      <c r="D19" s="2" t="s">
        <v>798</v>
      </c>
      <c r="E19" s="7">
        <v>8456</v>
      </c>
      <c r="F19" s="2">
        <v>0</v>
      </c>
      <c r="G19" s="2">
        <v>8.456</v>
      </c>
      <c r="H19" s="3"/>
      <c r="I19" s="3"/>
    </row>
    <row r="20" spans="1:9" ht="15.75">
      <c r="A20" s="1" t="s">
        <v>787</v>
      </c>
      <c r="B20" s="1" t="s">
        <v>823</v>
      </c>
      <c r="C20" s="1" t="s">
        <v>824</v>
      </c>
      <c r="D20" s="2" t="s">
        <v>795</v>
      </c>
      <c r="E20" s="7">
        <v>1645</v>
      </c>
      <c r="F20" s="2">
        <v>0</v>
      </c>
      <c r="G20" s="2">
        <v>1.645</v>
      </c>
      <c r="H20" s="3"/>
      <c r="I20" s="3"/>
    </row>
    <row r="21" spans="1:9" ht="15.75">
      <c r="A21" s="1" t="s">
        <v>787</v>
      </c>
      <c r="B21" s="1" t="s">
        <v>825</v>
      </c>
      <c r="C21" s="1" t="s">
        <v>826</v>
      </c>
      <c r="D21" s="2" t="s">
        <v>798</v>
      </c>
      <c r="E21" s="7">
        <v>15969</v>
      </c>
      <c r="F21" s="2">
        <v>0</v>
      </c>
      <c r="G21" s="2">
        <v>15.969</v>
      </c>
      <c r="H21" s="3"/>
      <c r="I21" s="3"/>
    </row>
    <row r="22" spans="1:9" ht="15.75">
      <c r="A22" s="1" t="s">
        <v>787</v>
      </c>
      <c r="B22" s="1" t="s">
        <v>827</v>
      </c>
      <c r="C22" s="1" t="s">
        <v>828</v>
      </c>
      <c r="D22" s="2" t="s">
        <v>795</v>
      </c>
      <c r="E22" s="7">
        <v>1375</v>
      </c>
      <c r="F22" s="2">
        <v>0</v>
      </c>
      <c r="G22" s="2">
        <v>1.375</v>
      </c>
      <c r="H22" s="3"/>
      <c r="I22" s="3"/>
    </row>
    <row r="23" spans="1:9" ht="15.75">
      <c r="A23" s="1" t="s">
        <v>787</v>
      </c>
      <c r="B23" s="1" t="s">
        <v>829</v>
      </c>
      <c r="C23" s="1" t="s">
        <v>830</v>
      </c>
      <c r="D23" s="2" t="s">
        <v>798</v>
      </c>
      <c r="E23" s="7">
        <v>3605</v>
      </c>
      <c r="F23" s="2">
        <v>0</v>
      </c>
      <c r="G23" s="2">
        <v>3.605</v>
      </c>
      <c r="H23" s="3"/>
      <c r="I23" s="3"/>
    </row>
    <row r="24" spans="1:9" ht="15.75">
      <c r="A24" s="1" t="s">
        <v>787</v>
      </c>
      <c r="B24" s="1" t="s">
        <v>831</v>
      </c>
      <c r="C24" s="1" t="s">
        <v>832</v>
      </c>
      <c r="D24" s="2" t="s">
        <v>790</v>
      </c>
      <c r="E24" s="7">
        <v>10188</v>
      </c>
      <c r="F24" s="2">
        <v>0</v>
      </c>
      <c r="G24" s="2">
        <v>10.188</v>
      </c>
      <c r="H24" s="3"/>
      <c r="I24" s="3"/>
    </row>
    <row r="25" spans="1:9" ht="15.75">
      <c r="A25" s="1" t="s">
        <v>787</v>
      </c>
      <c r="B25" s="1" t="s">
        <v>833</v>
      </c>
      <c r="C25" s="1" t="s">
        <v>834</v>
      </c>
      <c r="D25" s="2" t="s">
        <v>790</v>
      </c>
      <c r="E25" s="7">
        <v>6320</v>
      </c>
      <c r="F25" s="2">
        <v>0</v>
      </c>
      <c r="G25" s="2">
        <v>6.32</v>
      </c>
      <c r="H25" s="3"/>
      <c r="I25" s="3"/>
    </row>
    <row r="26" spans="1:9" ht="15.75">
      <c r="A26" s="1" t="s">
        <v>787</v>
      </c>
      <c r="B26" s="1" t="s">
        <v>835</v>
      </c>
      <c r="C26" s="1" t="s">
        <v>836</v>
      </c>
      <c r="D26" s="2" t="s">
        <v>798</v>
      </c>
      <c r="E26" s="7">
        <v>377</v>
      </c>
      <c r="F26" s="2">
        <v>0</v>
      </c>
      <c r="G26" s="2">
        <v>0.377</v>
      </c>
      <c r="H26" s="3"/>
      <c r="I26" s="3"/>
    </row>
    <row r="27" spans="1:9" ht="15.75">
      <c r="A27" s="1" t="s">
        <v>787</v>
      </c>
      <c r="B27" s="1" t="s">
        <v>837</v>
      </c>
      <c r="C27" s="1" t="s">
        <v>838</v>
      </c>
      <c r="D27" s="2" t="s">
        <v>790</v>
      </c>
      <c r="E27" s="7">
        <v>10080</v>
      </c>
      <c r="F27" s="2">
        <v>0</v>
      </c>
      <c r="G27" s="2">
        <v>10.08</v>
      </c>
      <c r="H27" s="3"/>
      <c r="I27" s="3"/>
    </row>
    <row r="28" spans="1:9" ht="15.75">
      <c r="A28" s="1" t="s">
        <v>787</v>
      </c>
      <c r="B28" s="1" t="s">
        <v>839</v>
      </c>
      <c r="C28" s="1" t="s">
        <v>840</v>
      </c>
      <c r="D28" s="2" t="s">
        <v>798</v>
      </c>
      <c r="E28" s="7">
        <v>2654</v>
      </c>
      <c r="F28" s="2">
        <v>0</v>
      </c>
      <c r="G28" s="2">
        <v>2.654</v>
      </c>
      <c r="H28" s="3"/>
      <c r="I28" s="3"/>
    </row>
    <row r="29" spans="1:9" ht="15.75">
      <c r="A29" s="1" t="s">
        <v>787</v>
      </c>
      <c r="B29" s="1" t="s">
        <v>841</v>
      </c>
      <c r="C29" s="1" t="s">
        <v>842</v>
      </c>
      <c r="D29" s="2" t="s">
        <v>798</v>
      </c>
      <c r="E29" s="7">
        <v>4711</v>
      </c>
      <c r="F29" s="2">
        <v>0</v>
      </c>
      <c r="G29" s="2">
        <v>4.711</v>
      </c>
      <c r="H29" s="3"/>
      <c r="I29" s="3"/>
    </row>
    <row r="30" spans="1:9" ht="15.75">
      <c r="A30" s="1" t="s">
        <v>787</v>
      </c>
      <c r="B30" s="1" t="s">
        <v>843</v>
      </c>
      <c r="C30" s="1" t="s">
        <v>844</v>
      </c>
      <c r="D30" s="2" t="s">
        <v>798</v>
      </c>
      <c r="E30" s="7">
        <v>1933</v>
      </c>
      <c r="F30" s="2">
        <v>7.465</v>
      </c>
      <c r="G30" s="2">
        <v>9.398</v>
      </c>
      <c r="H30" s="3"/>
      <c r="I30" s="3"/>
    </row>
    <row r="31" spans="1:9" ht="15.75">
      <c r="A31" s="1" t="s">
        <v>787</v>
      </c>
      <c r="B31" s="1" t="s">
        <v>845</v>
      </c>
      <c r="C31" s="1" t="s">
        <v>846</v>
      </c>
      <c r="D31" s="2" t="s">
        <v>795</v>
      </c>
      <c r="E31" s="7">
        <v>1674</v>
      </c>
      <c r="F31" s="2">
        <v>0</v>
      </c>
      <c r="G31" s="2">
        <v>1.674</v>
      </c>
      <c r="H31" s="3"/>
      <c r="I31" s="3"/>
    </row>
    <row r="32" spans="1:9" ht="15.75">
      <c r="A32" s="1" t="s">
        <v>787</v>
      </c>
      <c r="B32" s="1" t="s">
        <v>847</v>
      </c>
      <c r="C32" s="1" t="s">
        <v>848</v>
      </c>
      <c r="D32" s="2" t="s">
        <v>790</v>
      </c>
      <c r="E32" s="7">
        <v>16275</v>
      </c>
      <c r="F32" s="2">
        <v>6.925</v>
      </c>
      <c r="G32" s="2">
        <v>23.2</v>
      </c>
      <c r="H32" s="3"/>
      <c r="I32" s="3"/>
    </row>
    <row r="33" spans="1:9" s="537" customFormat="1" ht="33" customHeight="1">
      <c r="A33" s="533" t="s">
        <v>787</v>
      </c>
      <c r="B33" s="533" t="s">
        <v>849</v>
      </c>
      <c r="C33" s="533" t="s">
        <v>850</v>
      </c>
      <c r="D33" s="534" t="s">
        <v>790</v>
      </c>
      <c r="E33" s="535">
        <v>22289</v>
      </c>
      <c r="F33" s="534">
        <v>2.8</v>
      </c>
      <c r="G33" s="534">
        <v>25.089</v>
      </c>
      <c r="H33" s="536"/>
      <c r="I33" s="536"/>
    </row>
    <row r="34" spans="1:9" ht="15.75">
      <c r="A34" s="1" t="s">
        <v>787</v>
      </c>
      <c r="B34" s="1" t="s">
        <v>851</v>
      </c>
      <c r="C34" s="1" t="s">
        <v>852</v>
      </c>
      <c r="D34" s="2" t="s">
        <v>798</v>
      </c>
      <c r="E34" s="7">
        <v>3870</v>
      </c>
      <c r="F34" s="2">
        <v>6</v>
      </c>
      <c r="G34" s="2">
        <v>9.87</v>
      </c>
      <c r="H34" s="3"/>
      <c r="I34" s="3"/>
    </row>
    <row r="35" spans="1:9" ht="15.75">
      <c r="A35" s="1" t="s">
        <v>787</v>
      </c>
      <c r="B35" s="1" t="s">
        <v>853</v>
      </c>
      <c r="C35" s="1" t="s">
        <v>854</v>
      </c>
      <c r="D35" s="2" t="s">
        <v>798</v>
      </c>
      <c r="E35" s="7">
        <v>6724</v>
      </c>
      <c r="F35" s="2">
        <v>2.2</v>
      </c>
      <c r="G35" s="2">
        <v>8.924</v>
      </c>
      <c r="H35" s="3"/>
      <c r="I35" s="3"/>
    </row>
    <row r="36" spans="1:9" ht="15.75">
      <c r="A36" s="1" t="s">
        <v>787</v>
      </c>
      <c r="B36" s="1" t="s">
        <v>855</v>
      </c>
      <c r="C36" s="1" t="s">
        <v>856</v>
      </c>
      <c r="D36" s="2" t="s">
        <v>790</v>
      </c>
      <c r="E36" s="7">
        <v>19774</v>
      </c>
      <c r="F36" s="2">
        <v>0</v>
      </c>
      <c r="G36" s="2">
        <v>19.774</v>
      </c>
      <c r="H36" s="3"/>
      <c r="I36" s="3"/>
    </row>
    <row r="37" spans="1:9" ht="15.75">
      <c r="A37" s="1" t="s">
        <v>787</v>
      </c>
      <c r="B37" s="1" t="s">
        <v>857</v>
      </c>
      <c r="C37" s="1" t="s">
        <v>858</v>
      </c>
      <c r="D37" s="2" t="s">
        <v>798</v>
      </c>
      <c r="E37" s="7">
        <v>4590</v>
      </c>
      <c r="F37" s="2">
        <v>0</v>
      </c>
      <c r="G37" s="2">
        <v>4.59</v>
      </c>
      <c r="H37" s="3"/>
      <c r="I37" s="3"/>
    </row>
    <row r="38" spans="1:9" ht="15.75">
      <c r="A38" s="1" t="s">
        <v>787</v>
      </c>
      <c r="B38" s="1" t="s">
        <v>859</v>
      </c>
      <c r="C38" s="1" t="s">
        <v>860</v>
      </c>
      <c r="D38" s="2" t="s">
        <v>795</v>
      </c>
      <c r="E38" s="7">
        <v>1374</v>
      </c>
      <c r="F38" s="2">
        <v>0</v>
      </c>
      <c r="G38" s="2">
        <v>1.374</v>
      </c>
      <c r="H38" s="3"/>
      <c r="I38" s="3"/>
    </row>
    <row r="39" spans="1:9" ht="15.75">
      <c r="A39" s="1" t="s">
        <v>787</v>
      </c>
      <c r="B39" s="1" t="s">
        <v>861</v>
      </c>
      <c r="C39" s="1" t="s">
        <v>862</v>
      </c>
      <c r="D39" s="2" t="s">
        <v>790</v>
      </c>
      <c r="E39" s="7">
        <v>10868</v>
      </c>
      <c r="F39" s="2">
        <v>1.9</v>
      </c>
      <c r="G39" s="2">
        <v>12.768</v>
      </c>
      <c r="H39" s="3"/>
      <c r="I39" s="3"/>
    </row>
    <row r="40" spans="1:9" ht="15.75">
      <c r="A40" s="1" t="s">
        <v>787</v>
      </c>
      <c r="B40" s="1" t="s">
        <v>863</v>
      </c>
      <c r="C40" s="1" t="s">
        <v>864</v>
      </c>
      <c r="D40" s="2" t="s">
        <v>798</v>
      </c>
      <c r="E40" s="7">
        <v>9387</v>
      </c>
      <c r="F40" s="2">
        <v>4.5</v>
      </c>
      <c r="G40" s="2">
        <v>13.887</v>
      </c>
      <c r="H40" s="3"/>
      <c r="I40" s="3"/>
    </row>
    <row r="41" spans="1:9" ht="15.75">
      <c r="A41" s="1" t="s">
        <v>787</v>
      </c>
      <c r="B41" s="1" t="s">
        <v>865</v>
      </c>
      <c r="C41" s="1" t="s">
        <v>866</v>
      </c>
      <c r="D41" s="2" t="s">
        <v>798</v>
      </c>
      <c r="E41" s="7">
        <v>4983</v>
      </c>
      <c r="F41" s="2">
        <v>0.82</v>
      </c>
      <c r="G41" s="2">
        <v>5.803</v>
      </c>
      <c r="H41" s="3"/>
      <c r="I41" s="3"/>
    </row>
    <row r="42" spans="1:9" ht="15.75">
      <c r="A42" s="1" t="s">
        <v>787</v>
      </c>
      <c r="B42" s="1" t="s">
        <v>867</v>
      </c>
      <c r="C42" s="1" t="s">
        <v>868</v>
      </c>
      <c r="D42" s="2" t="s">
        <v>790</v>
      </c>
      <c r="E42" s="7">
        <v>10394</v>
      </c>
      <c r="F42" s="2">
        <v>0</v>
      </c>
      <c r="G42" s="2">
        <v>10.394</v>
      </c>
      <c r="H42" s="3"/>
      <c r="I42" s="3"/>
    </row>
    <row r="43" spans="1:9" ht="15.75">
      <c r="A43" s="1" t="s">
        <v>787</v>
      </c>
      <c r="B43" s="1" t="s">
        <v>869</v>
      </c>
      <c r="C43" s="1" t="s">
        <v>870</v>
      </c>
      <c r="D43" s="2" t="s">
        <v>798</v>
      </c>
      <c r="E43" s="7">
        <v>8300</v>
      </c>
      <c r="F43" s="2">
        <v>0</v>
      </c>
      <c r="G43" s="8">
        <v>8.3</v>
      </c>
      <c r="H43" s="3"/>
      <c r="I43" s="3"/>
    </row>
    <row r="44" spans="1:9" ht="15.75">
      <c r="A44" s="1" t="s">
        <v>787</v>
      </c>
      <c r="B44" s="1" t="s">
        <v>871</v>
      </c>
      <c r="C44" s="1" t="s">
        <v>872</v>
      </c>
      <c r="D44" s="2" t="s">
        <v>795</v>
      </c>
      <c r="E44" s="7">
        <v>2354</v>
      </c>
      <c r="F44" s="2">
        <v>0</v>
      </c>
      <c r="G44" s="2">
        <v>2.354</v>
      </c>
      <c r="H44" s="3"/>
      <c r="I44" s="3"/>
    </row>
    <row r="45" spans="1:9" ht="15.75">
      <c r="A45" s="1" t="s">
        <v>787</v>
      </c>
      <c r="B45" s="1" t="s">
        <v>873</v>
      </c>
      <c r="C45" s="1" t="s">
        <v>874</v>
      </c>
      <c r="D45" s="2" t="s">
        <v>798</v>
      </c>
      <c r="E45" s="7">
        <v>1506</v>
      </c>
      <c r="F45" s="2">
        <v>0</v>
      </c>
      <c r="G45" s="2">
        <v>1.506</v>
      </c>
      <c r="H45" s="3"/>
      <c r="I45" s="3"/>
    </row>
    <row r="46" spans="1:9" ht="15.75">
      <c r="A46" s="1" t="s">
        <v>787</v>
      </c>
      <c r="B46" s="1" t="s">
        <v>875</v>
      </c>
      <c r="C46" s="1" t="s">
        <v>876</v>
      </c>
      <c r="D46" s="2" t="s">
        <v>790</v>
      </c>
      <c r="E46" s="7">
        <v>3326</v>
      </c>
      <c r="F46" s="2">
        <v>0</v>
      </c>
      <c r="G46" s="2">
        <v>3.326</v>
      </c>
      <c r="H46" s="3"/>
      <c r="I46" s="3"/>
    </row>
    <row r="47" spans="1:9" ht="15.75">
      <c r="A47" s="1" t="s">
        <v>787</v>
      </c>
      <c r="B47" s="1" t="s">
        <v>877</v>
      </c>
      <c r="C47" s="1" t="s">
        <v>878</v>
      </c>
      <c r="D47" s="2" t="s">
        <v>790</v>
      </c>
      <c r="E47" s="7">
        <v>11270</v>
      </c>
      <c r="F47" s="2">
        <v>0</v>
      </c>
      <c r="G47" s="2">
        <v>11.27</v>
      </c>
      <c r="H47" s="3"/>
      <c r="I47" s="3"/>
    </row>
    <row r="48" spans="1:9" ht="15.75">
      <c r="A48" s="1" t="s">
        <v>787</v>
      </c>
      <c r="B48" s="1" t="s">
        <v>879</v>
      </c>
      <c r="C48" s="1" t="s">
        <v>880</v>
      </c>
      <c r="D48" s="2" t="s">
        <v>798</v>
      </c>
      <c r="E48" s="7">
        <v>3908</v>
      </c>
      <c r="F48" s="2">
        <v>0</v>
      </c>
      <c r="G48" s="2">
        <v>3.908</v>
      </c>
      <c r="H48" s="3"/>
      <c r="I48" s="3"/>
    </row>
    <row r="49" spans="1:9" ht="15.75">
      <c r="A49" s="1" t="s">
        <v>787</v>
      </c>
      <c r="B49" s="1" t="s">
        <v>881</v>
      </c>
      <c r="C49" s="1" t="s">
        <v>882</v>
      </c>
      <c r="D49" s="2" t="s">
        <v>790</v>
      </c>
      <c r="E49" s="7">
        <v>10639</v>
      </c>
      <c r="F49" s="2">
        <v>0</v>
      </c>
      <c r="G49" s="2">
        <v>10.65</v>
      </c>
      <c r="H49" s="3"/>
      <c r="I49" s="3"/>
    </row>
    <row r="50" spans="1:9" ht="15.75">
      <c r="A50" s="1" t="s">
        <v>787</v>
      </c>
      <c r="B50" s="1" t="s">
        <v>883</v>
      </c>
      <c r="C50" s="1" t="s">
        <v>884</v>
      </c>
      <c r="D50" s="2" t="s">
        <v>790</v>
      </c>
      <c r="E50" s="7">
        <v>6591</v>
      </c>
      <c r="F50" s="2">
        <v>0</v>
      </c>
      <c r="G50" s="2">
        <v>6.591</v>
      </c>
      <c r="H50" s="3"/>
      <c r="I50" s="3"/>
    </row>
    <row r="51" spans="1:9" ht="15.75">
      <c r="A51" s="1"/>
      <c r="B51" s="1"/>
      <c r="C51" s="1"/>
      <c r="D51" s="2"/>
      <c r="E51" s="7"/>
      <c r="F51" s="2"/>
      <c r="G51" s="2"/>
      <c r="H51" s="3"/>
      <c r="I51" s="3"/>
    </row>
    <row r="52" spans="1:9" ht="15.75">
      <c r="A52" s="1" t="s">
        <v>787</v>
      </c>
      <c r="B52" s="1" t="s">
        <v>885</v>
      </c>
      <c r="C52" s="1" t="s">
        <v>886</v>
      </c>
      <c r="D52" s="2" t="s">
        <v>790</v>
      </c>
      <c r="E52" s="7">
        <v>259</v>
      </c>
      <c r="F52" s="2">
        <v>0</v>
      </c>
      <c r="G52" s="2">
        <v>0.259</v>
      </c>
      <c r="H52" s="3"/>
      <c r="I52" s="3"/>
    </row>
    <row r="53" spans="1:9" ht="15.75">
      <c r="A53" s="1" t="s">
        <v>787</v>
      </c>
      <c r="B53" s="1" t="s">
        <v>887</v>
      </c>
      <c r="C53" s="1" t="s">
        <v>888</v>
      </c>
      <c r="D53" s="2" t="s">
        <v>790</v>
      </c>
      <c r="E53" s="7">
        <v>539</v>
      </c>
      <c r="F53" s="2">
        <v>0</v>
      </c>
      <c r="G53" s="2">
        <v>0.539</v>
      </c>
      <c r="H53" s="3"/>
      <c r="I53" s="3"/>
    </row>
    <row r="54" spans="1:9" ht="15.75">
      <c r="A54" s="1" t="s">
        <v>787</v>
      </c>
      <c r="B54" s="1" t="s">
        <v>889</v>
      </c>
      <c r="C54" s="1" t="s">
        <v>890</v>
      </c>
      <c r="D54" s="2" t="s">
        <v>795</v>
      </c>
      <c r="E54" s="7">
        <v>118</v>
      </c>
      <c r="F54" s="2">
        <v>0</v>
      </c>
      <c r="G54" s="2">
        <v>0.118</v>
      </c>
      <c r="H54" s="3"/>
      <c r="I54" s="3"/>
    </row>
    <row r="55" spans="1:9" ht="15.75">
      <c r="A55" s="1" t="s">
        <v>787</v>
      </c>
      <c r="B55" s="1" t="s">
        <v>891</v>
      </c>
      <c r="C55" s="1" t="s">
        <v>892</v>
      </c>
      <c r="D55" s="2" t="s">
        <v>795</v>
      </c>
      <c r="E55" s="7">
        <v>225</v>
      </c>
      <c r="F55" s="2">
        <v>0</v>
      </c>
      <c r="G55" s="2">
        <v>0.225</v>
      </c>
      <c r="H55" s="3"/>
      <c r="I55" s="3"/>
    </row>
    <row r="56" spans="1:9" ht="15.75">
      <c r="A56" s="1" t="s">
        <v>787</v>
      </c>
      <c r="B56" s="1" t="s">
        <v>893</v>
      </c>
      <c r="C56" s="1" t="s">
        <v>894</v>
      </c>
      <c r="D56" s="2" t="s">
        <v>798</v>
      </c>
      <c r="E56" s="7">
        <v>199</v>
      </c>
      <c r="F56" s="2">
        <v>0</v>
      </c>
      <c r="G56" s="2">
        <v>0.199</v>
      </c>
      <c r="H56" s="3"/>
      <c r="I56" s="3"/>
    </row>
    <row r="57" spans="1:9" ht="15.75">
      <c r="A57" s="1" t="s">
        <v>787</v>
      </c>
      <c r="B57" s="1" t="s">
        <v>895</v>
      </c>
      <c r="C57" s="1" t="s">
        <v>896</v>
      </c>
      <c r="D57" s="2" t="s">
        <v>798</v>
      </c>
      <c r="E57" s="7">
        <v>264</v>
      </c>
      <c r="F57" s="2">
        <v>0</v>
      </c>
      <c r="G57" s="2">
        <v>0.264</v>
      </c>
      <c r="H57" s="3"/>
      <c r="I57" s="3"/>
    </row>
    <row r="58" spans="1:9" ht="15.75">
      <c r="A58" s="1" t="s">
        <v>787</v>
      </c>
      <c r="B58" s="1" t="s">
        <v>897</v>
      </c>
      <c r="C58" s="1" t="s">
        <v>898</v>
      </c>
      <c r="D58" s="2" t="s">
        <v>795</v>
      </c>
      <c r="E58" s="7">
        <v>244</v>
      </c>
      <c r="F58" s="2">
        <v>0</v>
      </c>
      <c r="G58" s="2">
        <v>0.244</v>
      </c>
      <c r="H58" s="3"/>
      <c r="I58" s="3"/>
    </row>
    <row r="59" spans="1:9" ht="15.75">
      <c r="A59" s="1" t="s">
        <v>787</v>
      </c>
      <c r="B59" s="1" t="s">
        <v>899</v>
      </c>
      <c r="C59" s="1" t="s">
        <v>900</v>
      </c>
      <c r="D59" s="2" t="s">
        <v>798</v>
      </c>
      <c r="E59" s="7">
        <v>166</v>
      </c>
      <c r="F59" s="2">
        <v>0</v>
      </c>
      <c r="G59" s="2">
        <v>0.166</v>
      </c>
      <c r="H59" s="3"/>
      <c r="I59" s="3"/>
    </row>
    <row r="60" spans="1:9" ht="15.75">
      <c r="A60" s="1" t="s">
        <v>787</v>
      </c>
      <c r="B60" s="1" t="s">
        <v>901</v>
      </c>
      <c r="C60" s="1" t="s">
        <v>902</v>
      </c>
      <c r="D60" s="2" t="s">
        <v>790</v>
      </c>
      <c r="E60" s="7">
        <v>463</v>
      </c>
      <c r="F60" s="2">
        <v>0</v>
      </c>
      <c r="G60" s="2">
        <v>0.463</v>
      </c>
      <c r="H60" s="3"/>
      <c r="I60" s="3"/>
    </row>
    <row r="61" spans="1:9" ht="15.75">
      <c r="A61" s="1" t="s">
        <v>787</v>
      </c>
      <c r="B61" s="1" t="s">
        <v>903</v>
      </c>
      <c r="C61" s="1" t="s">
        <v>904</v>
      </c>
      <c r="D61" s="2" t="s">
        <v>795</v>
      </c>
      <c r="E61" s="7">
        <v>86</v>
      </c>
      <c r="F61" s="2">
        <v>0</v>
      </c>
      <c r="G61" s="2">
        <v>0.086</v>
      </c>
      <c r="H61" s="3"/>
      <c r="I61" s="3"/>
    </row>
    <row r="62" spans="1:9" ht="15.75">
      <c r="A62" s="1" t="s">
        <v>787</v>
      </c>
      <c r="B62" s="1" t="s">
        <v>905</v>
      </c>
      <c r="C62" s="1" t="s">
        <v>906</v>
      </c>
      <c r="D62" s="2" t="s">
        <v>795</v>
      </c>
      <c r="E62" s="7">
        <v>133</v>
      </c>
      <c r="F62" s="2">
        <v>0</v>
      </c>
      <c r="G62" s="2">
        <v>0.133</v>
      </c>
      <c r="H62" s="3"/>
      <c r="I62" s="3"/>
    </row>
    <row r="63" spans="1:9" ht="15.75">
      <c r="A63" s="1" t="s">
        <v>787</v>
      </c>
      <c r="B63" s="1" t="s">
        <v>907</v>
      </c>
      <c r="C63" s="1" t="s">
        <v>908</v>
      </c>
      <c r="D63" s="2" t="s">
        <v>795</v>
      </c>
      <c r="E63" s="7">
        <v>193</v>
      </c>
      <c r="F63" s="2">
        <v>0</v>
      </c>
      <c r="G63" s="2">
        <v>0.193</v>
      </c>
      <c r="H63" s="3"/>
      <c r="I63" s="3"/>
    </row>
    <row r="64" spans="1:9" ht="15.75">
      <c r="A64" s="1" t="s">
        <v>787</v>
      </c>
      <c r="B64" s="1" t="s">
        <v>909</v>
      </c>
      <c r="C64" s="1" t="s">
        <v>910</v>
      </c>
      <c r="D64" s="2" t="s">
        <v>795</v>
      </c>
      <c r="E64" s="7">
        <v>90</v>
      </c>
      <c r="F64" s="2">
        <v>0</v>
      </c>
      <c r="G64" s="2">
        <v>0.09</v>
      </c>
      <c r="H64" s="3"/>
      <c r="I64" s="3"/>
    </row>
    <row r="65" spans="1:9" ht="15.75">
      <c r="A65" s="1" t="s">
        <v>787</v>
      </c>
      <c r="B65" s="1" t="s">
        <v>911</v>
      </c>
      <c r="C65" s="1" t="s">
        <v>912</v>
      </c>
      <c r="D65" s="2" t="s">
        <v>795</v>
      </c>
      <c r="E65" s="7">
        <v>166</v>
      </c>
      <c r="F65" s="2">
        <v>0</v>
      </c>
      <c r="G65" s="2">
        <v>0.166</v>
      </c>
      <c r="H65" s="3"/>
      <c r="I65" s="3"/>
    </row>
    <row r="66" spans="1:9" ht="15.75">
      <c r="A66" s="1" t="s">
        <v>787</v>
      </c>
      <c r="B66" s="1" t="s">
        <v>913</v>
      </c>
      <c r="C66" s="1" t="s">
        <v>914</v>
      </c>
      <c r="D66" s="2" t="s">
        <v>795</v>
      </c>
      <c r="E66" s="7">
        <v>208</v>
      </c>
      <c r="F66" s="2">
        <v>0</v>
      </c>
      <c r="G66" s="2">
        <v>0.208</v>
      </c>
      <c r="H66" s="3"/>
      <c r="I66" s="3"/>
    </row>
    <row r="67" spans="1:9" ht="15.75">
      <c r="A67" s="1" t="s">
        <v>787</v>
      </c>
      <c r="B67" s="1" t="s">
        <v>915</v>
      </c>
      <c r="C67" s="1" t="s">
        <v>916</v>
      </c>
      <c r="D67" s="2" t="s">
        <v>790</v>
      </c>
      <c r="E67" s="7">
        <v>553</v>
      </c>
      <c r="F67" s="2">
        <v>0</v>
      </c>
      <c r="G67" s="2">
        <v>0.553</v>
      </c>
      <c r="H67" s="3"/>
      <c r="I67" s="3"/>
    </row>
    <row r="68" spans="1:9" ht="15.75">
      <c r="A68" s="1" t="s">
        <v>787</v>
      </c>
      <c r="B68" s="1" t="s">
        <v>917</v>
      </c>
      <c r="C68" s="1" t="s">
        <v>918</v>
      </c>
      <c r="D68" s="2" t="s">
        <v>790</v>
      </c>
      <c r="E68" s="7">
        <v>586</v>
      </c>
      <c r="F68" s="2">
        <v>0</v>
      </c>
      <c r="G68" s="2">
        <v>0.586</v>
      </c>
      <c r="H68" s="3"/>
      <c r="I68" s="3"/>
    </row>
    <row r="69" spans="1:9" ht="15.75">
      <c r="A69" s="1" t="s">
        <v>787</v>
      </c>
      <c r="B69" s="1" t="s">
        <v>919</v>
      </c>
      <c r="C69" s="1" t="s">
        <v>920</v>
      </c>
      <c r="D69" s="2" t="s">
        <v>790</v>
      </c>
      <c r="E69" s="7">
        <v>421</v>
      </c>
      <c r="F69" s="2">
        <v>0</v>
      </c>
      <c r="G69" s="2">
        <v>0.421</v>
      </c>
      <c r="H69" s="3"/>
      <c r="I69" s="3"/>
    </row>
    <row r="70" spans="1:9" ht="15.75">
      <c r="A70" s="1" t="s">
        <v>787</v>
      </c>
      <c r="B70" s="1" t="s">
        <v>921</v>
      </c>
      <c r="C70" s="1" t="s">
        <v>922</v>
      </c>
      <c r="D70" s="2" t="s">
        <v>798</v>
      </c>
      <c r="E70" s="7">
        <v>270</v>
      </c>
      <c r="F70" s="2">
        <v>0</v>
      </c>
      <c r="G70" s="2">
        <v>0.27</v>
      </c>
      <c r="H70" s="3"/>
      <c r="I70" s="3"/>
    </row>
    <row r="71" spans="1:9" ht="15.75">
      <c r="A71" s="1" t="s">
        <v>787</v>
      </c>
      <c r="B71" s="1" t="s">
        <v>923</v>
      </c>
      <c r="C71" s="1" t="s">
        <v>924</v>
      </c>
      <c r="D71" s="2" t="s">
        <v>798</v>
      </c>
      <c r="E71" s="7">
        <v>278</v>
      </c>
      <c r="F71" s="2">
        <v>0</v>
      </c>
      <c r="G71" s="2">
        <v>0.278</v>
      </c>
      <c r="H71" s="3"/>
      <c r="I71" s="3"/>
    </row>
    <row r="72" spans="1:9" ht="15.75">
      <c r="A72" s="1" t="s">
        <v>787</v>
      </c>
      <c r="B72" s="1" t="s">
        <v>925</v>
      </c>
      <c r="C72" s="1" t="s">
        <v>926</v>
      </c>
      <c r="D72" s="2" t="s">
        <v>795</v>
      </c>
      <c r="E72" s="7">
        <v>154</v>
      </c>
      <c r="F72" s="2">
        <v>0</v>
      </c>
      <c r="G72" s="2">
        <v>0.154</v>
      </c>
      <c r="H72" s="3"/>
      <c r="I72" s="3"/>
    </row>
    <row r="73" spans="1:9" ht="15.75">
      <c r="A73" s="1" t="s">
        <v>787</v>
      </c>
      <c r="B73" s="1" t="s">
        <v>927</v>
      </c>
      <c r="C73" s="1" t="s">
        <v>928</v>
      </c>
      <c r="D73" s="2" t="s">
        <v>798</v>
      </c>
      <c r="E73" s="7">
        <v>523</v>
      </c>
      <c r="F73" s="2">
        <v>0</v>
      </c>
      <c r="G73" s="2">
        <v>0.523</v>
      </c>
      <c r="H73" s="3"/>
      <c r="I73" s="3"/>
    </row>
    <row r="74" spans="1:9" ht="15.75">
      <c r="A74" s="1" t="s">
        <v>787</v>
      </c>
      <c r="B74" s="1" t="s">
        <v>929</v>
      </c>
      <c r="C74" s="1" t="s">
        <v>930</v>
      </c>
      <c r="D74" s="2" t="s">
        <v>798</v>
      </c>
      <c r="E74" s="7">
        <v>366</v>
      </c>
      <c r="F74" s="2">
        <v>0</v>
      </c>
      <c r="G74" s="2">
        <v>0.366</v>
      </c>
      <c r="H74" s="3"/>
      <c r="I74" s="3"/>
    </row>
    <row r="75" spans="1:9" ht="15.75">
      <c r="A75" s="1" t="s">
        <v>787</v>
      </c>
      <c r="B75" s="1" t="s">
        <v>931</v>
      </c>
      <c r="C75" s="1" t="s">
        <v>932</v>
      </c>
      <c r="D75" s="2" t="s">
        <v>798</v>
      </c>
      <c r="E75" s="7">
        <v>952</v>
      </c>
      <c r="F75" s="2">
        <v>0</v>
      </c>
      <c r="G75" s="2">
        <v>0.952</v>
      </c>
      <c r="H75" s="3"/>
      <c r="I75" s="3"/>
    </row>
    <row r="76" spans="1:9" ht="15.75">
      <c r="A76" s="1" t="s">
        <v>787</v>
      </c>
      <c r="B76" s="1" t="s">
        <v>933</v>
      </c>
      <c r="C76" s="1" t="s">
        <v>934</v>
      </c>
      <c r="D76" s="2" t="s">
        <v>798</v>
      </c>
      <c r="E76" s="7">
        <v>310</v>
      </c>
      <c r="F76" s="2">
        <v>0</v>
      </c>
      <c r="G76" s="2">
        <v>0.31</v>
      </c>
      <c r="H76" s="3"/>
      <c r="I76" s="3"/>
    </row>
    <row r="77" spans="1:9" ht="15.75">
      <c r="A77" s="1" t="s">
        <v>787</v>
      </c>
      <c r="B77" s="1" t="s">
        <v>935</v>
      </c>
      <c r="C77" s="1" t="s">
        <v>936</v>
      </c>
      <c r="D77" s="2" t="s">
        <v>798</v>
      </c>
      <c r="E77" s="7">
        <v>350</v>
      </c>
      <c r="F77" s="2">
        <v>0</v>
      </c>
      <c r="G77" s="2">
        <v>0.35</v>
      </c>
      <c r="H77" s="3"/>
      <c r="I77" s="3"/>
    </row>
    <row r="78" spans="1:9" ht="15.75">
      <c r="A78" s="1" t="s">
        <v>787</v>
      </c>
      <c r="B78" s="1" t="s">
        <v>937</v>
      </c>
      <c r="C78" s="1" t="s">
        <v>938</v>
      </c>
      <c r="D78" s="2" t="s">
        <v>795</v>
      </c>
      <c r="E78" s="7">
        <v>455</v>
      </c>
      <c r="F78" s="2">
        <v>0</v>
      </c>
      <c r="G78" s="2">
        <v>0.455</v>
      </c>
      <c r="H78" s="3"/>
      <c r="I78" s="3"/>
    </row>
    <row r="79" spans="1:9" ht="15.75">
      <c r="A79" s="1" t="s">
        <v>787</v>
      </c>
      <c r="B79" s="1" t="s">
        <v>939</v>
      </c>
      <c r="C79" s="1" t="s">
        <v>940</v>
      </c>
      <c r="D79" s="2" t="s">
        <v>795</v>
      </c>
      <c r="E79" s="7">
        <v>184</v>
      </c>
      <c r="F79" s="2">
        <v>0</v>
      </c>
      <c r="G79" s="2">
        <v>0.184</v>
      </c>
      <c r="H79" s="3"/>
      <c r="I79" s="3"/>
    </row>
    <row r="80" spans="1:9" ht="15.75">
      <c r="A80" s="1" t="s">
        <v>787</v>
      </c>
      <c r="B80" s="1" t="s">
        <v>941</v>
      </c>
      <c r="C80" s="1" t="s">
        <v>942</v>
      </c>
      <c r="D80" s="2" t="s">
        <v>795</v>
      </c>
      <c r="E80" s="7">
        <v>194</v>
      </c>
      <c r="F80" s="2">
        <v>0</v>
      </c>
      <c r="G80" s="2">
        <v>0.194</v>
      </c>
      <c r="H80" s="3"/>
      <c r="I80" s="3"/>
    </row>
    <row r="81" spans="1:9" ht="12" customHeight="1">
      <c r="A81" s="1" t="s">
        <v>787</v>
      </c>
      <c r="B81" s="1" t="s">
        <v>943</v>
      </c>
      <c r="C81" s="1" t="s">
        <v>944</v>
      </c>
      <c r="D81" s="2" t="s">
        <v>798</v>
      </c>
      <c r="E81" s="7">
        <v>202</v>
      </c>
      <c r="F81" s="2">
        <v>0</v>
      </c>
      <c r="G81" s="2">
        <v>0.202</v>
      </c>
      <c r="H81" s="3"/>
      <c r="I81" s="3"/>
    </row>
    <row r="82" spans="1:9" ht="15.75">
      <c r="A82" s="1" t="s">
        <v>787</v>
      </c>
      <c r="B82" s="1" t="s">
        <v>945</v>
      </c>
      <c r="C82" s="1" t="s">
        <v>946</v>
      </c>
      <c r="D82" s="2" t="s">
        <v>790</v>
      </c>
      <c r="E82" s="7">
        <v>595</v>
      </c>
      <c r="F82" s="2">
        <v>0</v>
      </c>
      <c r="G82" s="2">
        <v>0.595</v>
      </c>
      <c r="H82" s="3"/>
      <c r="I82" s="3"/>
    </row>
    <row r="83" spans="1:9" ht="15" customHeight="1">
      <c r="A83" s="1" t="s">
        <v>787</v>
      </c>
      <c r="B83" s="1" t="s">
        <v>947</v>
      </c>
      <c r="C83" s="1" t="s">
        <v>948</v>
      </c>
      <c r="D83" s="2" t="s">
        <v>795</v>
      </c>
      <c r="E83" s="7">
        <v>57</v>
      </c>
      <c r="F83" s="2">
        <v>0</v>
      </c>
      <c r="G83" s="2">
        <v>0.057</v>
      </c>
      <c r="H83" s="3"/>
      <c r="I83" s="3"/>
    </row>
    <row r="84" spans="1:9" ht="15.75">
      <c r="A84" s="1" t="s">
        <v>787</v>
      </c>
      <c r="B84" s="1" t="s">
        <v>949</v>
      </c>
      <c r="C84" s="1" t="s">
        <v>950</v>
      </c>
      <c r="D84" s="2" t="s">
        <v>795</v>
      </c>
      <c r="E84" s="7">
        <v>61</v>
      </c>
      <c r="F84" s="2">
        <v>0</v>
      </c>
      <c r="G84" s="2">
        <v>0.061</v>
      </c>
      <c r="H84" s="3"/>
      <c r="I84" s="3"/>
    </row>
    <row r="85" spans="1:9" ht="15.75">
      <c r="A85" s="1" t="s">
        <v>787</v>
      </c>
      <c r="B85" s="1" t="s">
        <v>951</v>
      </c>
      <c r="C85" s="1" t="s">
        <v>952</v>
      </c>
      <c r="D85" s="2" t="s">
        <v>795</v>
      </c>
      <c r="E85" s="7">
        <v>245</v>
      </c>
      <c r="F85" s="2">
        <v>0</v>
      </c>
      <c r="G85" s="2">
        <v>0.245</v>
      </c>
      <c r="H85" s="3"/>
      <c r="I85" s="3"/>
    </row>
    <row r="86" spans="1:9" ht="15.75">
      <c r="A86" s="1" t="s">
        <v>787</v>
      </c>
      <c r="B86" s="1" t="s">
        <v>953</v>
      </c>
      <c r="C86" s="1" t="s">
        <v>954</v>
      </c>
      <c r="D86" s="2" t="s">
        <v>795</v>
      </c>
      <c r="E86" s="7">
        <v>113</v>
      </c>
      <c r="F86" s="2">
        <v>0</v>
      </c>
      <c r="G86" s="2">
        <v>0.113</v>
      </c>
      <c r="H86" s="3"/>
      <c r="I86" s="3"/>
    </row>
    <row r="87" spans="1:9" ht="15.75">
      <c r="A87" s="1" t="s">
        <v>787</v>
      </c>
      <c r="B87" s="1" t="s">
        <v>955</v>
      </c>
      <c r="C87" s="1" t="s">
        <v>956</v>
      </c>
      <c r="D87" s="2" t="s">
        <v>798</v>
      </c>
      <c r="E87" s="7">
        <v>316</v>
      </c>
      <c r="F87" s="2">
        <v>0</v>
      </c>
      <c r="G87" s="2">
        <v>0.316</v>
      </c>
      <c r="H87" s="3"/>
      <c r="I87" s="3"/>
    </row>
    <row r="88" spans="1:9" ht="15.75">
      <c r="A88" s="1" t="s">
        <v>787</v>
      </c>
      <c r="B88" s="1" t="s">
        <v>957</v>
      </c>
      <c r="C88" s="1" t="s">
        <v>958</v>
      </c>
      <c r="D88" s="2" t="s">
        <v>795</v>
      </c>
      <c r="E88" s="7">
        <v>91</v>
      </c>
      <c r="F88" s="2">
        <v>0</v>
      </c>
      <c r="G88" s="2">
        <v>0.091</v>
      </c>
      <c r="H88" s="3"/>
      <c r="I88" s="3"/>
    </row>
    <row r="89" spans="1:9" ht="15.75">
      <c r="A89" s="1" t="s">
        <v>787</v>
      </c>
      <c r="B89" s="1" t="s">
        <v>959</v>
      </c>
      <c r="C89" s="1" t="s">
        <v>960</v>
      </c>
      <c r="D89" s="2" t="s">
        <v>798</v>
      </c>
      <c r="E89" s="7">
        <v>107</v>
      </c>
      <c r="F89" s="2">
        <v>0</v>
      </c>
      <c r="G89" s="2">
        <v>0.107</v>
      </c>
      <c r="H89" s="3"/>
      <c r="I89" s="3"/>
    </row>
    <row r="90" spans="1:9" ht="15.75">
      <c r="A90" s="1" t="s">
        <v>787</v>
      </c>
      <c r="B90" s="1" t="s">
        <v>961</v>
      </c>
      <c r="C90" s="1" t="s">
        <v>962</v>
      </c>
      <c r="D90" s="2" t="s">
        <v>798</v>
      </c>
      <c r="E90" s="7">
        <v>150</v>
      </c>
      <c r="F90" s="2">
        <v>0</v>
      </c>
      <c r="G90" s="2">
        <v>0.15</v>
      </c>
      <c r="H90" s="3"/>
      <c r="I90" s="3"/>
    </row>
    <row r="91" spans="1:9" ht="15.75">
      <c r="A91" s="1" t="s">
        <v>787</v>
      </c>
      <c r="B91" s="1" t="s">
        <v>963</v>
      </c>
      <c r="C91" s="1" t="s">
        <v>964</v>
      </c>
      <c r="D91" s="2" t="s">
        <v>798</v>
      </c>
      <c r="E91" s="7">
        <v>380</v>
      </c>
      <c r="F91" s="2">
        <v>0</v>
      </c>
      <c r="G91" s="2">
        <v>0.38</v>
      </c>
      <c r="H91" s="3"/>
      <c r="I91" s="3"/>
    </row>
    <row r="92" spans="1:9" ht="15.75">
      <c r="A92" s="1" t="s">
        <v>787</v>
      </c>
      <c r="B92" s="1" t="s">
        <v>965</v>
      </c>
      <c r="C92" s="1" t="s">
        <v>966</v>
      </c>
      <c r="D92" s="2" t="s">
        <v>798</v>
      </c>
      <c r="E92" s="7">
        <v>517</v>
      </c>
      <c r="F92" s="2">
        <v>0</v>
      </c>
      <c r="G92" s="2">
        <v>0.517</v>
      </c>
      <c r="H92" s="3"/>
      <c r="I92" s="3"/>
    </row>
    <row r="93" spans="1:9" ht="15.75">
      <c r="A93" s="1" t="s">
        <v>787</v>
      </c>
      <c r="B93" s="1" t="s">
        <v>967</v>
      </c>
      <c r="C93" s="1" t="s">
        <v>968</v>
      </c>
      <c r="D93" s="2" t="s">
        <v>790</v>
      </c>
      <c r="E93" s="7">
        <v>1142</v>
      </c>
      <c r="F93" s="2">
        <v>0</v>
      </c>
      <c r="G93" s="2">
        <v>1.142</v>
      </c>
      <c r="H93" s="3"/>
      <c r="I93" s="3"/>
    </row>
    <row r="94" spans="1:7" ht="15.75">
      <c r="A94" s="1" t="s">
        <v>787</v>
      </c>
      <c r="B94" s="1" t="s">
        <v>969</v>
      </c>
      <c r="C94" s="1" t="s">
        <v>970</v>
      </c>
      <c r="D94" s="2" t="s">
        <v>790</v>
      </c>
      <c r="E94" s="7">
        <v>2179</v>
      </c>
      <c r="F94" s="2">
        <v>0</v>
      </c>
      <c r="G94" s="2">
        <v>2.179</v>
      </c>
    </row>
    <row r="95" spans="1:7" ht="15.75">
      <c r="A95" s="1" t="s">
        <v>787</v>
      </c>
      <c r="B95" s="1" t="s">
        <v>971</v>
      </c>
      <c r="C95" s="1" t="s">
        <v>972</v>
      </c>
      <c r="D95" s="2" t="s">
        <v>790</v>
      </c>
      <c r="E95" s="7">
        <v>36</v>
      </c>
      <c r="F95" s="2">
        <v>0</v>
      </c>
      <c r="G95" s="2">
        <v>0.036</v>
      </c>
    </row>
    <row r="96" spans="1:7" ht="15.75">
      <c r="A96" s="1" t="s">
        <v>787</v>
      </c>
      <c r="B96" s="1" t="s">
        <v>973</v>
      </c>
      <c r="C96" s="1" t="s">
        <v>974</v>
      </c>
      <c r="D96" s="2" t="s">
        <v>790</v>
      </c>
      <c r="E96" s="7">
        <v>3058</v>
      </c>
      <c r="F96" s="2">
        <v>0</v>
      </c>
      <c r="G96" s="2">
        <v>3.058</v>
      </c>
    </row>
    <row r="97" spans="1:9" ht="15.75">
      <c r="A97" s="4" t="s">
        <v>975</v>
      </c>
      <c r="B97" s="1" t="s">
        <v>976</v>
      </c>
      <c r="C97" s="4" t="s">
        <v>975</v>
      </c>
      <c r="E97" s="7">
        <f>SUM(E4:E96)</f>
        <v>368065</v>
      </c>
      <c r="F97" s="4" t="s">
        <v>975</v>
      </c>
      <c r="G97" s="4" t="s">
        <v>975</v>
      </c>
      <c r="H97" s="4" t="s">
        <v>975</v>
      </c>
      <c r="I97" s="4" t="s">
        <v>975</v>
      </c>
    </row>
    <row r="98" spans="3:5" ht="15">
      <c r="C98" s="4" t="s">
        <v>975</v>
      </c>
      <c r="D98" s="4" t="s">
        <v>975</v>
      </c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  <row r="162" ht="15">
      <c r="E162" s="4"/>
    </row>
    <row r="163" ht="15">
      <c r="E163" s="4"/>
    </row>
    <row r="164" ht="15">
      <c r="E164" s="4"/>
    </row>
    <row r="165" ht="15">
      <c r="E165" s="4"/>
    </row>
    <row r="166" ht="15">
      <c r="E166" s="4"/>
    </row>
    <row r="167" ht="15">
      <c r="E167" s="4"/>
    </row>
    <row r="168" ht="15">
      <c r="E168" s="4"/>
    </row>
    <row r="169" ht="15">
      <c r="E169" s="4"/>
    </row>
    <row r="170" ht="15">
      <c r="E170" s="4"/>
    </row>
    <row r="171" ht="15">
      <c r="E171" s="4"/>
    </row>
    <row r="172" ht="15">
      <c r="E172" s="4"/>
    </row>
    <row r="173" ht="15">
      <c r="E173" s="4"/>
    </row>
    <row r="174" ht="15">
      <c r="E174" s="4"/>
    </row>
    <row r="175" ht="15">
      <c r="E175" s="4"/>
    </row>
    <row r="176" ht="15">
      <c r="E176" s="4"/>
    </row>
    <row r="177" ht="15">
      <c r="E177" s="4"/>
    </row>
    <row r="178" ht="15">
      <c r="E178" s="4"/>
    </row>
    <row r="179" ht="15">
      <c r="E179" s="4"/>
    </row>
    <row r="180" ht="15">
      <c r="E180" s="4"/>
    </row>
    <row r="181" ht="15">
      <c r="E181" s="4"/>
    </row>
    <row r="182" ht="15">
      <c r="E182" s="4"/>
    </row>
    <row r="183" ht="15">
      <c r="E183" s="4"/>
    </row>
    <row r="184" ht="15">
      <c r="E184" s="4"/>
    </row>
    <row r="185" ht="15">
      <c r="E185" s="4"/>
    </row>
    <row r="186" ht="15">
      <c r="E186" s="4"/>
    </row>
    <row r="187" ht="15">
      <c r="E187" s="4"/>
    </row>
    <row r="188" ht="15">
      <c r="E188" s="4"/>
    </row>
    <row r="189" ht="15">
      <c r="E189" s="4"/>
    </row>
    <row r="190" ht="15">
      <c r="E190" s="4"/>
    </row>
    <row r="191" ht="15">
      <c r="E191" s="4"/>
    </row>
    <row r="192" ht="15">
      <c r="E192" s="4"/>
    </row>
    <row r="193" ht="15">
      <c r="E193" s="4"/>
    </row>
    <row r="194" ht="15">
      <c r="E194" s="4"/>
    </row>
    <row r="195" ht="15">
      <c r="E195" s="4"/>
    </row>
    <row r="196" ht="15">
      <c r="E196" s="4"/>
    </row>
    <row r="197" ht="15">
      <c r="E197" s="4"/>
    </row>
    <row r="198" ht="15">
      <c r="E198" s="4"/>
    </row>
    <row r="199" ht="15">
      <c r="E199" s="4"/>
    </row>
    <row r="200" ht="15">
      <c r="E200" s="4"/>
    </row>
    <row r="201" ht="15">
      <c r="E201" s="4"/>
    </row>
    <row r="202" ht="15">
      <c r="E202" s="4"/>
    </row>
    <row r="203" ht="15">
      <c r="E203" s="4"/>
    </row>
    <row r="204" ht="15">
      <c r="E204" s="4"/>
    </row>
    <row r="205" ht="15">
      <c r="E205" s="4"/>
    </row>
    <row r="206" ht="15">
      <c r="E206" s="4"/>
    </row>
    <row r="207" ht="15">
      <c r="E207" s="4"/>
    </row>
    <row r="208" ht="15">
      <c r="E208" s="4"/>
    </row>
    <row r="209" ht="15">
      <c r="E209" s="4"/>
    </row>
    <row r="210" ht="15">
      <c r="E210" s="4"/>
    </row>
    <row r="211" ht="15">
      <c r="E211" s="4"/>
    </row>
    <row r="212" ht="15">
      <c r="E212" s="4"/>
    </row>
    <row r="213" ht="15">
      <c r="E213" s="4"/>
    </row>
    <row r="214" ht="15">
      <c r="E214" s="4"/>
    </row>
    <row r="215" ht="15">
      <c r="E215" s="4"/>
    </row>
    <row r="216" ht="15">
      <c r="E216" s="4"/>
    </row>
    <row r="217" ht="15">
      <c r="E217" s="4"/>
    </row>
    <row r="218" ht="15">
      <c r="E218" s="4"/>
    </row>
    <row r="219" ht="15">
      <c r="E219" s="4"/>
    </row>
    <row r="220" ht="15">
      <c r="E220" s="4"/>
    </row>
    <row r="221" ht="15">
      <c r="E221" s="4"/>
    </row>
    <row r="222" ht="15">
      <c r="E222" s="4"/>
    </row>
    <row r="223" ht="15">
      <c r="E223" s="4"/>
    </row>
    <row r="224" ht="15">
      <c r="E224" s="4"/>
    </row>
    <row r="225" ht="15">
      <c r="E225" s="4"/>
    </row>
    <row r="226" ht="15">
      <c r="E226" s="4"/>
    </row>
    <row r="227" ht="15">
      <c r="E227" s="4"/>
    </row>
    <row r="228" ht="15">
      <c r="E228" s="4"/>
    </row>
    <row r="229" ht="15">
      <c r="E229" s="4"/>
    </row>
    <row r="230" ht="15">
      <c r="E230" s="4"/>
    </row>
    <row r="231" ht="15">
      <c r="E231" s="4"/>
    </row>
    <row r="232" ht="15">
      <c r="E232" s="4"/>
    </row>
    <row r="233" ht="15">
      <c r="E233" s="4"/>
    </row>
    <row r="234" ht="15">
      <c r="E234" s="4"/>
    </row>
    <row r="235" ht="15">
      <c r="E235" s="4"/>
    </row>
    <row r="236" ht="15">
      <c r="E236" s="4"/>
    </row>
    <row r="237" ht="15">
      <c r="E237" s="4"/>
    </row>
    <row r="238" ht="15">
      <c r="E238" s="4"/>
    </row>
    <row r="239" ht="15">
      <c r="E239" s="4"/>
    </row>
    <row r="240" ht="15">
      <c r="E240" s="4"/>
    </row>
    <row r="241" ht="15">
      <c r="E241" s="4"/>
    </row>
    <row r="242" ht="15">
      <c r="E242" s="4"/>
    </row>
    <row r="243" ht="15">
      <c r="E243" s="4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</sheetData>
  <sheetProtection/>
  <printOptions/>
  <pageMargins left="0.7" right="0.7" top="0.75" bottom="0.75" header="0.3" footer="0.3"/>
  <pageSetup orientation="landscape" paperSize="9" scale="64" r:id="rId2"/>
  <headerFooter>
    <oddHeader>&amp;L&amp;"Arial,Normalny"WF.272.4.2018&amp;R&amp;"Arial,Normalny"Załącznik Nr 6 do SIWZ&amp;"-,Standardowy"
</oddHeader>
  </headerFooter>
  <rowBreaks count="2" manualBreakCount="2">
    <brk id="47" max="6" man="1"/>
    <brk id="97" max="6" man="1"/>
  </rowBreaks>
  <colBreaks count="1" manualBreakCount="1">
    <brk id="7" max="65535" man="1"/>
  </colBreak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80" workbookViewId="0" topLeftCell="A1">
      <selection activeCell="E40" sqref="E40"/>
    </sheetView>
  </sheetViews>
  <sheetFormatPr defaultColWidth="9.140625" defaultRowHeight="15"/>
  <cols>
    <col min="1" max="1" width="41.00390625" style="9" customWidth="1"/>
    <col min="2" max="2" width="28.00390625" style="9" customWidth="1"/>
    <col min="3" max="3" width="17.7109375" style="9" customWidth="1"/>
    <col min="4" max="4" width="17.57421875" style="9" customWidth="1"/>
    <col min="5" max="5" width="22.421875" style="9" customWidth="1"/>
    <col min="6" max="6" width="16.00390625" style="232" customWidth="1"/>
    <col min="7" max="7" width="27.8515625" style="17" customWidth="1"/>
    <col min="8" max="8" width="11.7109375" style="9" customWidth="1"/>
    <col min="9" max="9" width="27.421875" style="9" customWidth="1"/>
    <col min="10" max="10" width="15.7109375" style="9" customWidth="1"/>
    <col min="11" max="11" width="38.8515625" style="9" customWidth="1"/>
    <col min="12" max="16384" width="9.140625" style="9" customWidth="1"/>
  </cols>
  <sheetData>
    <row r="1" spans="1:11" s="135" customFormat="1" ht="48.75" customHeight="1">
      <c r="A1" s="606" t="s">
        <v>1006</v>
      </c>
      <c r="B1" s="607"/>
      <c r="C1" s="607"/>
      <c r="D1" s="607"/>
      <c r="E1" s="607"/>
      <c r="F1" s="607"/>
      <c r="G1" s="608"/>
      <c r="H1" s="593" t="s">
        <v>0</v>
      </c>
      <c r="I1" s="593"/>
      <c r="J1" s="593"/>
      <c r="K1" s="594" t="s">
        <v>1</v>
      </c>
    </row>
    <row r="2" spans="1:11" s="135" customFormat="1" ht="44.25" customHeight="1" thickBot="1">
      <c r="A2" s="136" t="s">
        <v>2</v>
      </c>
      <c r="B2" s="137" t="s">
        <v>3</v>
      </c>
      <c r="C2" s="138" t="s">
        <v>4</v>
      </c>
      <c r="D2" s="138" t="s">
        <v>5</v>
      </c>
      <c r="E2" s="139" t="s">
        <v>6</v>
      </c>
      <c r="F2" s="140" t="s">
        <v>7</v>
      </c>
      <c r="G2" s="139" t="s">
        <v>8</v>
      </c>
      <c r="H2" s="137" t="s">
        <v>9</v>
      </c>
      <c r="I2" s="137" t="s">
        <v>10</v>
      </c>
      <c r="J2" s="137" t="s">
        <v>11</v>
      </c>
      <c r="K2" s="595"/>
    </row>
    <row r="3" spans="1:12" s="158" customFormat="1" ht="12" customHeight="1">
      <c r="A3" s="538"/>
      <c r="B3" s="539"/>
      <c r="C3" s="540" t="s">
        <v>751</v>
      </c>
      <c r="D3" s="541"/>
      <c r="E3" s="542"/>
      <c r="F3" s="543"/>
      <c r="G3" s="542"/>
      <c r="H3" s="544"/>
      <c r="I3" s="544"/>
      <c r="J3" s="544"/>
      <c r="K3" s="544"/>
      <c r="L3" s="613" t="s">
        <v>752</v>
      </c>
    </row>
    <row r="4" spans="1:12" s="551" customFormat="1" ht="12" customHeight="1">
      <c r="A4" s="688" t="s">
        <v>753</v>
      </c>
      <c r="B4" s="545" t="s">
        <v>754</v>
      </c>
      <c r="C4" s="546" t="s">
        <v>755</v>
      </c>
      <c r="D4" s="547" t="s">
        <v>15</v>
      </c>
      <c r="E4" s="548"/>
      <c r="F4" s="549">
        <v>206</v>
      </c>
      <c r="G4" s="548"/>
      <c r="H4" s="691" t="s">
        <v>756</v>
      </c>
      <c r="I4" s="692"/>
      <c r="J4" s="693"/>
      <c r="K4" s="550"/>
      <c r="L4" s="619"/>
    </row>
    <row r="5" spans="1:12" s="158" customFormat="1" ht="59.25" customHeight="1">
      <c r="A5" s="689"/>
      <c r="B5" s="338" t="s">
        <v>757</v>
      </c>
      <c r="C5" s="552" t="s">
        <v>758</v>
      </c>
      <c r="D5" s="335" t="s">
        <v>15</v>
      </c>
      <c r="E5" s="553"/>
      <c r="F5" s="554">
        <v>12100</v>
      </c>
      <c r="G5" s="553"/>
      <c r="H5" s="694" t="s">
        <v>756</v>
      </c>
      <c r="I5" s="694"/>
      <c r="J5" s="694"/>
      <c r="K5" s="555"/>
      <c r="L5" s="614"/>
    </row>
    <row r="6" spans="1:12" s="158" customFormat="1" ht="15.75" customHeight="1" thickBot="1">
      <c r="A6" s="689"/>
      <c r="B6" s="338" t="s">
        <v>759</v>
      </c>
      <c r="C6" s="556" t="s">
        <v>760</v>
      </c>
      <c r="D6" s="557" t="s">
        <v>15</v>
      </c>
      <c r="E6" s="558"/>
      <c r="F6" s="559">
        <v>5019</v>
      </c>
      <c r="G6" s="558"/>
      <c r="H6" s="695" t="s">
        <v>761</v>
      </c>
      <c r="I6" s="696"/>
      <c r="J6" s="697"/>
      <c r="K6" s="560"/>
      <c r="L6" s="614"/>
    </row>
    <row r="7" spans="1:12" s="158" customFormat="1" ht="15.75" customHeight="1" thickBot="1">
      <c r="A7" s="690"/>
      <c r="B7" s="698" t="s">
        <v>40</v>
      </c>
      <c r="C7" s="699"/>
      <c r="D7" s="699"/>
      <c r="E7" s="700"/>
      <c r="F7" s="163">
        <f>SUM(F4:F6)</f>
        <v>17325</v>
      </c>
      <c r="G7" s="561"/>
      <c r="H7" s="562"/>
      <c r="I7" s="562"/>
      <c r="J7" s="562"/>
      <c r="K7" s="563"/>
      <c r="L7" s="615"/>
    </row>
    <row r="8" spans="1:12" s="158" customFormat="1" ht="15" customHeight="1">
      <c r="A8" s="169"/>
      <c r="B8" s="170"/>
      <c r="C8" s="170"/>
      <c r="D8" s="170"/>
      <c r="E8" s="170"/>
      <c r="F8" s="171"/>
      <c r="G8" s="172"/>
      <c r="H8" s="170"/>
      <c r="I8" s="170"/>
      <c r="J8" s="170"/>
      <c r="K8" s="170"/>
      <c r="L8" s="173"/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3" ht="11.25"/>
    <row r="54" ht="11.25"/>
  </sheetData>
  <sheetProtection/>
  <mergeCells count="9">
    <mergeCell ref="L3:L7"/>
    <mergeCell ref="A1:G1"/>
    <mergeCell ref="H1:J1"/>
    <mergeCell ref="K1:K2"/>
    <mergeCell ref="A4:A7"/>
    <mergeCell ref="H4:J4"/>
    <mergeCell ref="H5:J5"/>
    <mergeCell ref="H6:J6"/>
    <mergeCell ref="B7:E7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&amp;L&amp;"Arial,Normalny"WF.272.4.2018&amp;R&amp;"Arial,Normalny"Załącznik Nr 6 do SIWZ&amp;"-,Standardowy"
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1.7109375" style="0" customWidth="1"/>
    <col min="2" max="2" width="16.28125" style="0" customWidth="1"/>
    <col min="7" max="7" width="11.57421875" style="0" customWidth="1"/>
    <col min="8" max="8" width="11.7109375" style="0" customWidth="1"/>
    <col min="9" max="9" width="16.7109375" style="0" customWidth="1"/>
    <col min="11" max="11" width="19.7109375" style="0" customWidth="1"/>
    <col min="12" max="12" width="54.00390625" style="0" customWidth="1"/>
  </cols>
  <sheetData>
    <row r="1" spans="1:12" ht="15">
      <c r="A1" s="701" t="s">
        <v>1007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</row>
    <row r="2" spans="1:12" ht="15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</row>
    <row r="3" spans="1:12" ht="2.25" customHeight="1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</row>
    <row r="4" spans="1:12" ht="2.25" customHeight="1">
      <c r="A4" s="702"/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</row>
    <row r="5" spans="1:12" ht="15">
      <c r="A5" s="564"/>
      <c r="B5" s="564"/>
      <c r="C5" s="564"/>
      <c r="D5" s="564"/>
      <c r="E5" s="564"/>
      <c r="F5" s="564"/>
      <c r="G5" s="564"/>
      <c r="H5" s="564"/>
      <c r="I5" s="565"/>
      <c r="J5" s="564"/>
      <c r="K5" s="564"/>
      <c r="L5" s="564"/>
    </row>
    <row r="6" spans="1:12" ht="34.5">
      <c r="A6" s="566" t="s">
        <v>1008</v>
      </c>
      <c r="B6" s="566" t="s">
        <v>272</v>
      </c>
      <c r="C6" s="566" t="s">
        <v>274</v>
      </c>
      <c r="D6" s="566" t="s">
        <v>275</v>
      </c>
      <c r="E6" s="566" t="s">
        <v>1009</v>
      </c>
      <c r="F6" s="566" t="s">
        <v>1010</v>
      </c>
      <c r="G6" s="566" t="s">
        <v>1011</v>
      </c>
      <c r="H6" s="566" t="s">
        <v>1012</v>
      </c>
      <c r="I6" s="567" t="s">
        <v>1013</v>
      </c>
      <c r="J6" s="566" t="s">
        <v>1014</v>
      </c>
      <c r="K6" s="566" t="s">
        <v>1015</v>
      </c>
      <c r="L6" s="566" t="s">
        <v>1016</v>
      </c>
    </row>
    <row r="7" spans="1:12" ht="23.25" customHeight="1">
      <c r="A7" s="568" t="s">
        <v>1017</v>
      </c>
      <c r="B7" s="568" t="s">
        <v>1018</v>
      </c>
      <c r="C7" s="569">
        <v>42370</v>
      </c>
      <c r="D7" s="569">
        <v>42735</v>
      </c>
      <c r="E7" s="569">
        <v>42383</v>
      </c>
      <c r="F7" s="569">
        <v>42397</v>
      </c>
      <c r="G7" s="570">
        <v>4936.09</v>
      </c>
      <c r="H7" s="570">
        <v>0</v>
      </c>
      <c r="I7" s="570">
        <v>4936.09</v>
      </c>
      <c r="J7" s="571">
        <v>0</v>
      </c>
      <c r="K7" s="568" t="s">
        <v>1019</v>
      </c>
      <c r="L7" s="568" t="s">
        <v>975</v>
      </c>
    </row>
    <row r="8" spans="1:12" ht="23.25" customHeight="1">
      <c r="A8" s="568" t="s">
        <v>1020</v>
      </c>
      <c r="B8" s="568" t="s">
        <v>1021</v>
      </c>
      <c r="C8" s="569">
        <v>42370</v>
      </c>
      <c r="D8" s="569">
        <v>42735</v>
      </c>
      <c r="E8" s="569">
        <v>42373</v>
      </c>
      <c r="F8" s="569">
        <v>42382</v>
      </c>
      <c r="G8" s="570">
        <v>6237.76</v>
      </c>
      <c r="H8" s="570">
        <v>3118.88</v>
      </c>
      <c r="I8" s="570">
        <v>3118.88</v>
      </c>
      <c r="J8" s="571">
        <v>0</v>
      </c>
      <c r="K8" s="568" t="s">
        <v>1022</v>
      </c>
      <c r="L8" s="568" t="s">
        <v>975</v>
      </c>
    </row>
    <row r="9" spans="1:12" ht="23.25" customHeight="1">
      <c r="A9" s="568" t="s">
        <v>1023</v>
      </c>
      <c r="B9" s="568" t="s">
        <v>1024</v>
      </c>
      <c r="C9" s="569">
        <v>42736</v>
      </c>
      <c r="D9" s="569">
        <v>43100</v>
      </c>
      <c r="E9" s="569">
        <v>42991</v>
      </c>
      <c r="F9" s="569">
        <v>42996</v>
      </c>
      <c r="G9" s="570">
        <v>134.61</v>
      </c>
      <c r="H9" s="570">
        <v>0</v>
      </c>
      <c r="I9" s="570">
        <v>134.61</v>
      </c>
      <c r="J9" s="571">
        <v>0</v>
      </c>
      <c r="K9" s="568" t="s">
        <v>1025</v>
      </c>
      <c r="L9" s="568" t="s">
        <v>975</v>
      </c>
    </row>
    <row r="10" spans="1:12" ht="23.25" customHeight="1">
      <c r="A10" s="568" t="s">
        <v>1023</v>
      </c>
      <c r="B10" s="568" t="s">
        <v>1024</v>
      </c>
      <c r="C10" s="569">
        <v>42736</v>
      </c>
      <c r="D10" s="569">
        <v>43100</v>
      </c>
      <c r="E10" s="569">
        <v>43009</v>
      </c>
      <c r="F10" s="569">
        <v>43026</v>
      </c>
      <c r="G10" s="570">
        <v>654.43</v>
      </c>
      <c r="H10" s="570">
        <v>0</v>
      </c>
      <c r="I10" s="570">
        <v>654.43</v>
      </c>
      <c r="J10" s="571">
        <v>0</v>
      </c>
      <c r="K10" s="568" t="s">
        <v>1026</v>
      </c>
      <c r="L10" s="568" t="s">
        <v>975</v>
      </c>
    </row>
    <row r="11" spans="1:12" ht="23.25" customHeight="1">
      <c r="A11" s="568" t="s">
        <v>1027</v>
      </c>
      <c r="B11" s="568" t="s">
        <v>1028</v>
      </c>
      <c r="C11" s="569">
        <v>41950</v>
      </c>
      <c r="D11" s="569">
        <v>42314</v>
      </c>
      <c r="E11" s="569">
        <v>42255</v>
      </c>
      <c r="F11" s="569">
        <v>42255</v>
      </c>
      <c r="G11" s="570">
        <v>276.75</v>
      </c>
      <c r="H11" s="570">
        <v>0</v>
      </c>
      <c r="I11" s="570">
        <v>276.75</v>
      </c>
      <c r="J11" s="571">
        <v>0</v>
      </c>
      <c r="K11" s="568" t="s">
        <v>1029</v>
      </c>
      <c r="L11" s="568" t="s">
        <v>975</v>
      </c>
    </row>
    <row r="12" spans="1:12" ht="23.25" customHeight="1">
      <c r="A12" s="568" t="s">
        <v>1027</v>
      </c>
      <c r="B12" s="568" t="s">
        <v>1028</v>
      </c>
      <c r="C12" s="569">
        <v>41950</v>
      </c>
      <c r="D12" s="569">
        <v>42314</v>
      </c>
      <c r="E12" s="569">
        <v>42255</v>
      </c>
      <c r="F12" s="569">
        <v>42255</v>
      </c>
      <c r="G12" s="570">
        <v>332.59</v>
      </c>
      <c r="H12" s="570">
        <v>0</v>
      </c>
      <c r="I12" s="570">
        <v>332.59</v>
      </c>
      <c r="J12" s="571">
        <v>0</v>
      </c>
      <c r="K12" s="568" t="s">
        <v>1029</v>
      </c>
      <c r="L12" s="568" t="s">
        <v>975</v>
      </c>
    </row>
    <row r="13" spans="1:12" ht="23.25" customHeight="1">
      <c r="A13" s="568" t="s">
        <v>1027</v>
      </c>
      <c r="B13" s="568" t="s">
        <v>1028</v>
      </c>
      <c r="C13" s="569">
        <v>41950</v>
      </c>
      <c r="D13" s="569">
        <v>42314</v>
      </c>
      <c r="E13" s="569">
        <v>42255</v>
      </c>
      <c r="F13" s="569">
        <v>42255</v>
      </c>
      <c r="G13" s="570">
        <v>73.87</v>
      </c>
      <c r="H13" s="570">
        <v>0</v>
      </c>
      <c r="I13" s="570">
        <v>73.87</v>
      </c>
      <c r="J13" s="571">
        <v>0</v>
      </c>
      <c r="K13" s="568" t="s">
        <v>1029</v>
      </c>
      <c r="L13" s="568" t="s">
        <v>975</v>
      </c>
    </row>
    <row r="14" spans="1:12" ht="23.25" customHeight="1">
      <c r="A14" s="568" t="s">
        <v>1030</v>
      </c>
      <c r="B14" s="568" t="s">
        <v>1031</v>
      </c>
      <c r="C14" s="569">
        <v>41984</v>
      </c>
      <c r="D14" s="569">
        <v>42348</v>
      </c>
      <c r="E14" s="569">
        <v>42327</v>
      </c>
      <c r="F14" s="569">
        <v>42327</v>
      </c>
      <c r="G14" s="570">
        <v>11189.73</v>
      </c>
      <c r="H14" s="570">
        <v>2951.09</v>
      </c>
      <c r="I14" s="570">
        <v>8238.64</v>
      </c>
      <c r="J14" s="571">
        <v>0</v>
      </c>
      <c r="K14" s="568" t="s">
        <v>1032</v>
      </c>
      <c r="L14" s="568" t="s">
        <v>975</v>
      </c>
    </row>
    <row r="15" spans="1:12" ht="23.25" customHeight="1">
      <c r="A15" s="568" t="s">
        <v>1033</v>
      </c>
      <c r="B15" s="568" t="s">
        <v>1024</v>
      </c>
      <c r="C15" s="569">
        <v>42370</v>
      </c>
      <c r="D15" s="569">
        <v>42735</v>
      </c>
      <c r="E15" s="569">
        <v>42499</v>
      </c>
      <c r="F15" s="569">
        <v>42502</v>
      </c>
      <c r="G15" s="570">
        <v>2997.04</v>
      </c>
      <c r="H15" s="570">
        <v>1498.52</v>
      </c>
      <c r="I15" s="570">
        <v>1498.52</v>
      </c>
      <c r="J15" s="571">
        <v>0</v>
      </c>
      <c r="K15" s="568" t="s">
        <v>1022</v>
      </c>
      <c r="L15" s="568" t="s">
        <v>975</v>
      </c>
    </row>
    <row r="16" spans="1:12" ht="23.25" customHeight="1">
      <c r="A16" s="568" t="s">
        <v>1033</v>
      </c>
      <c r="B16" s="568" t="s">
        <v>1024</v>
      </c>
      <c r="C16" s="569">
        <v>42370</v>
      </c>
      <c r="D16" s="569">
        <v>42735</v>
      </c>
      <c r="E16" s="569">
        <v>42725</v>
      </c>
      <c r="F16" s="569">
        <v>42732</v>
      </c>
      <c r="G16" s="570">
        <v>27161.86</v>
      </c>
      <c r="H16" s="570">
        <v>27161.86</v>
      </c>
      <c r="I16" s="570">
        <v>0</v>
      </c>
      <c r="J16" s="571">
        <v>0</v>
      </c>
      <c r="K16" s="568" t="s">
        <v>1034</v>
      </c>
      <c r="L16" s="568" t="s">
        <v>975</v>
      </c>
    </row>
    <row r="17" spans="1:12" ht="23.25" customHeight="1">
      <c r="A17" s="568" t="s">
        <v>1035</v>
      </c>
      <c r="B17" s="568" t="s">
        <v>1018</v>
      </c>
      <c r="C17" s="569">
        <v>42544</v>
      </c>
      <c r="D17" s="569">
        <v>42908</v>
      </c>
      <c r="E17" s="569">
        <v>42780</v>
      </c>
      <c r="F17" s="569">
        <v>42781</v>
      </c>
      <c r="G17" s="570">
        <v>2038.06</v>
      </c>
      <c r="H17" s="570">
        <v>0</v>
      </c>
      <c r="I17" s="570">
        <v>2038.06</v>
      </c>
      <c r="J17" s="571">
        <v>0</v>
      </c>
      <c r="K17" s="568" t="s">
        <v>1036</v>
      </c>
      <c r="L17" s="568" t="s">
        <v>975</v>
      </c>
    </row>
    <row r="18" spans="1:12" ht="23.25" customHeight="1">
      <c r="A18" s="568" t="s">
        <v>1035</v>
      </c>
      <c r="B18" s="568" t="s">
        <v>1031</v>
      </c>
      <c r="C18" s="569">
        <v>42544</v>
      </c>
      <c r="D18" s="569">
        <v>42908</v>
      </c>
      <c r="E18" s="569">
        <v>42780</v>
      </c>
      <c r="F18" s="569">
        <v>42786</v>
      </c>
      <c r="G18" s="570">
        <v>4470.59</v>
      </c>
      <c r="H18" s="570">
        <v>1034.55</v>
      </c>
      <c r="I18" s="570">
        <v>3436.04</v>
      </c>
      <c r="J18" s="571">
        <v>0</v>
      </c>
      <c r="K18" s="568" t="s">
        <v>1037</v>
      </c>
      <c r="L18" s="568" t="s">
        <v>975</v>
      </c>
    </row>
    <row r="19" spans="1:12" ht="23.25" customHeight="1">
      <c r="A19" s="568" t="s">
        <v>1023</v>
      </c>
      <c r="B19" s="568" t="s">
        <v>1024</v>
      </c>
      <c r="C19" s="569">
        <v>42736</v>
      </c>
      <c r="D19" s="569">
        <v>43100</v>
      </c>
      <c r="E19" s="569">
        <v>42789</v>
      </c>
      <c r="F19" s="569">
        <v>42793</v>
      </c>
      <c r="G19" s="570">
        <v>351.16</v>
      </c>
      <c r="H19" s="570">
        <v>351.16</v>
      </c>
      <c r="I19" s="570">
        <v>0</v>
      </c>
      <c r="J19" s="571">
        <v>0</v>
      </c>
      <c r="K19" s="568" t="s">
        <v>1038</v>
      </c>
      <c r="L19" s="568" t="s">
        <v>975</v>
      </c>
    </row>
    <row r="20" spans="1:12" ht="23.25" customHeight="1">
      <c r="A20" s="568" t="s">
        <v>1023</v>
      </c>
      <c r="B20" s="568" t="s">
        <v>1024</v>
      </c>
      <c r="C20" s="569">
        <v>42736</v>
      </c>
      <c r="D20" s="569">
        <v>43100</v>
      </c>
      <c r="E20" s="569">
        <v>42956</v>
      </c>
      <c r="F20" s="569">
        <v>42958</v>
      </c>
      <c r="G20" s="570">
        <v>2646.02</v>
      </c>
      <c r="H20" s="570">
        <v>0</v>
      </c>
      <c r="I20" s="570">
        <v>2646.02</v>
      </c>
      <c r="J20" s="571">
        <v>0</v>
      </c>
      <c r="K20" s="568" t="s">
        <v>1039</v>
      </c>
      <c r="L20" s="568" t="s">
        <v>975</v>
      </c>
    </row>
    <row r="21" spans="1:12" ht="23.25" customHeight="1">
      <c r="A21" s="568" t="s">
        <v>1023</v>
      </c>
      <c r="B21" s="568" t="s">
        <v>1024</v>
      </c>
      <c r="C21" s="569">
        <v>42736</v>
      </c>
      <c r="D21" s="569">
        <v>43100</v>
      </c>
      <c r="E21" s="569">
        <v>42896</v>
      </c>
      <c r="F21" s="569">
        <v>43000</v>
      </c>
      <c r="G21" s="570">
        <v>3000</v>
      </c>
      <c r="H21" s="570">
        <v>3000</v>
      </c>
      <c r="I21" s="570">
        <v>0</v>
      </c>
      <c r="J21" s="571">
        <v>0</v>
      </c>
      <c r="K21" s="568" t="s">
        <v>1040</v>
      </c>
      <c r="L21" s="568" t="s">
        <v>975</v>
      </c>
    </row>
    <row r="22" spans="1:12" ht="23.25" customHeight="1">
      <c r="A22" s="568" t="s">
        <v>1041</v>
      </c>
      <c r="B22" s="568" t="s">
        <v>1031</v>
      </c>
      <c r="C22" s="569">
        <v>42736</v>
      </c>
      <c r="D22" s="569">
        <v>43100</v>
      </c>
      <c r="E22" s="569">
        <v>42887</v>
      </c>
      <c r="F22" s="569">
        <v>42887</v>
      </c>
      <c r="G22" s="570">
        <v>868.01</v>
      </c>
      <c r="H22" s="570">
        <v>0</v>
      </c>
      <c r="I22" s="570">
        <v>868.01</v>
      </c>
      <c r="J22" s="571">
        <v>0</v>
      </c>
      <c r="K22" s="568" t="s">
        <v>1042</v>
      </c>
      <c r="L22" s="568" t="s">
        <v>975</v>
      </c>
    </row>
    <row r="23" spans="1:12" ht="23.25" customHeight="1">
      <c r="A23" s="568" t="s">
        <v>1043</v>
      </c>
      <c r="B23" s="568" t="s">
        <v>1024</v>
      </c>
      <c r="C23" s="569">
        <v>43101</v>
      </c>
      <c r="D23" s="569">
        <v>43465</v>
      </c>
      <c r="E23" s="569">
        <v>43281</v>
      </c>
      <c r="F23" s="569">
        <v>43286</v>
      </c>
      <c r="G23" s="570">
        <v>265.68</v>
      </c>
      <c r="H23" s="570">
        <v>0</v>
      </c>
      <c r="I23" s="570">
        <v>265.68</v>
      </c>
      <c r="J23" s="571">
        <v>0</v>
      </c>
      <c r="K23" s="568" t="s">
        <v>1044</v>
      </c>
      <c r="L23" s="568" t="s">
        <v>975</v>
      </c>
    </row>
    <row r="24" spans="1:12" ht="23.25" customHeight="1">
      <c r="A24" s="568" t="s">
        <v>1043</v>
      </c>
      <c r="B24" s="568" t="s">
        <v>1024</v>
      </c>
      <c r="C24" s="569">
        <v>43101</v>
      </c>
      <c r="D24" s="569">
        <v>43465</v>
      </c>
      <c r="E24" s="569">
        <v>43310</v>
      </c>
      <c r="F24" s="569">
        <v>43311</v>
      </c>
      <c r="G24" s="570">
        <v>1716.31</v>
      </c>
      <c r="H24" s="570">
        <v>0</v>
      </c>
      <c r="I24" s="570">
        <v>1716.31</v>
      </c>
      <c r="J24" s="571">
        <v>0</v>
      </c>
      <c r="K24" s="568" t="s">
        <v>1045</v>
      </c>
      <c r="L24" s="568" t="s">
        <v>975</v>
      </c>
    </row>
    <row r="25" spans="1:12" ht="23.25" customHeight="1">
      <c r="A25" s="568" t="s">
        <v>1043</v>
      </c>
      <c r="B25" s="568" t="s">
        <v>1024</v>
      </c>
      <c r="C25" s="569">
        <v>43101</v>
      </c>
      <c r="D25" s="569">
        <v>43465</v>
      </c>
      <c r="E25" s="569">
        <v>43310</v>
      </c>
      <c r="F25" s="569">
        <v>43311</v>
      </c>
      <c r="G25" s="570">
        <v>1638.49</v>
      </c>
      <c r="H25" s="570">
        <v>0</v>
      </c>
      <c r="I25" s="570">
        <v>1638.49</v>
      </c>
      <c r="J25" s="571">
        <v>0</v>
      </c>
      <c r="K25" s="568" t="s">
        <v>1046</v>
      </c>
      <c r="L25" s="568" t="s">
        <v>975</v>
      </c>
    </row>
    <row r="26" spans="1:12" ht="23.25" customHeight="1">
      <c r="A26" s="568" t="s">
        <v>1043</v>
      </c>
      <c r="B26" s="568" t="s">
        <v>1024</v>
      </c>
      <c r="C26" s="569">
        <v>43101</v>
      </c>
      <c r="D26" s="569">
        <v>43465</v>
      </c>
      <c r="E26" s="569">
        <v>43335</v>
      </c>
      <c r="F26" s="569">
        <v>43336</v>
      </c>
      <c r="G26" s="570">
        <v>4781.74</v>
      </c>
      <c r="H26" s="570">
        <v>4781.74</v>
      </c>
      <c r="I26" s="570">
        <v>0</v>
      </c>
      <c r="J26" s="571">
        <v>0</v>
      </c>
      <c r="K26" s="568" t="s">
        <v>1047</v>
      </c>
      <c r="L26" s="568" t="s">
        <v>975</v>
      </c>
    </row>
    <row r="27" spans="1:12" ht="23.25" customHeight="1">
      <c r="A27" s="568" t="s">
        <v>1043</v>
      </c>
      <c r="B27" s="568" t="s">
        <v>1024</v>
      </c>
      <c r="C27" s="569">
        <v>43101</v>
      </c>
      <c r="D27" s="569">
        <v>43465</v>
      </c>
      <c r="E27" s="569">
        <v>43329</v>
      </c>
      <c r="F27" s="569">
        <v>43332</v>
      </c>
      <c r="G27" s="570">
        <v>9111.57</v>
      </c>
      <c r="H27" s="570">
        <v>9111.57</v>
      </c>
      <c r="I27" s="570">
        <v>0</v>
      </c>
      <c r="J27" s="571">
        <v>0</v>
      </c>
      <c r="K27" s="568" t="s">
        <v>1048</v>
      </c>
      <c r="L27" s="568" t="s">
        <v>975</v>
      </c>
    </row>
    <row r="28" spans="1:12" ht="23.25" customHeight="1">
      <c r="A28" s="568" t="s">
        <v>1043</v>
      </c>
      <c r="B28" s="568" t="s">
        <v>1024</v>
      </c>
      <c r="C28" s="569">
        <v>43101</v>
      </c>
      <c r="D28" s="569">
        <v>43465</v>
      </c>
      <c r="E28" s="569">
        <v>43325</v>
      </c>
      <c r="F28" s="569">
        <v>43332</v>
      </c>
      <c r="G28" s="570">
        <v>718.66</v>
      </c>
      <c r="H28" s="570">
        <v>718.66</v>
      </c>
      <c r="I28" s="570">
        <v>0</v>
      </c>
      <c r="J28" s="571">
        <v>0</v>
      </c>
      <c r="K28" s="568" t="s">
        <v>1049</v>
      </c>
      <c r="L28" s="568" t="s">
        <v>975</v>
      </c>
    </row>
    <row r="29" spans="1:12" ht="23.25" customHeight="1">
      <c r="A29" s="568" t="s">
        <v>1043</v>
      </c>
      <c r="B29" s="568" t="s">
        <v>1024</v>
      </c>
      <c r="C29" s="569">
        <v>43101</v>
      </c>
      <c r="D29" s="569">
        <v>43465</v>
      </c>
      <c r="E29" s="569">
        <v>43382</v>
      </c>
      <c r="F29" s="569">
        <v>43385</v>
      </c>
      <c r="G29" s="570">
        <v>476.08</v>
      </c>
      <c r="H29" s="570">
        <v>476.08</v>
      </c>
      <c r="I29" s="570">
        <v>0</v>
      </c>
      <c r="J29" s="571">
        <v>0</v>
      </c>
      <c r="K29" s="568" t="s">
        <v>1050</v>
      </c>
      <c r="L29" s="568" t="s">
        <v>975</v>
      </c>
    </row>
    <row r="30" spans="1:12" ht="23.25" customHeight="1">
      <c r="A30" s="568" t="s">
        <v>1051</v>
      </c>
      <c r="B30" s="568" t="s">
        <v>1024</v>
      </c>
      <c r="C30" s="569">
        <v>42005</v>
      </c>
      <c r="D30" s="569">
        <v>42369</v>
      </c>
      <c r="E30" s="569">
        <v>42275</v>
      </c>
      <c r="F30" s="569">
        <v>42284</v>
      </c>
      <c r="G30" s="570">
        <v>428.41</v>
      </c>
      <c r="H30" s="570">
        <v>428.41</v>
      </c>
      <c r="I30" s="570">
        <v>0</v>
      </c>
      <c r="J30" s="571">
        <v>0</v>
      </c>
      <c r="K30" s="568" t="s">
        <v>1052</v>
      </c>
      <c r="L30" s="568" t="s">
        <v>975</v>
      </c>
    </row>
    <row r="31" spans="1:12" ht="23.25" customHeight="1">
      <c r="A31" s="568" t="s">
        <v>1051</v>
      </c>
      <c r="B31" s="568" t="s">
        <v>1024</v>
      </c>
      <c r="C31" s="569">
        <v>42005</v>
      </c>
      <c r="D31" s="569">
        <v>42369</v>
      </c>
      <c r="E31" s="569">
        <v>42136</v>
      </c>
      <c r="F31" s="569">
        <v>42149</v>
      </c>
      <c r="G31" s="570">
        <v>729.75</v>
      </c>
      <c r="H31" s="570">
        <v>350</v>
      </c>
      <c r="I31" s="570">
        <v>379.75</v>
      </c>
      <c r="J31" s="571">
        <v>0</v>
      </c>
      <c r="K31" s="568" t="s">
        <v>1053</v>
      </c>
      <c r="L31" s="568" t="s">
        <v>975</v>
      </c>
    </row>
    <row r="32" spans="1:12" ht="23.25" customHeight="1">
      <c r="A32" s="568" t="s">
        <v>1051</v>
      </c>
      <c r="B32" s="568" t="s">
        <v>1024</v>
      </c>
      <c r="C32" s="569">
        <v>42005</v>
      </c>
      <c r="D32" s="569">
        <v>42369</v>
      </c>
      <c r="E32" s="569">
        <v>42194</v>
      </c>
      <c r="F32" s="569">
        <v>42201</v>
      </c>
      <c r="G32" s="570">
        <v>4104.91</v>
      </c>
      <c r="H32" s="570">
        <v>4104.91</v>
      </c>
      <c r="I32" s="570">
        <v>0</v>
      </c>
      <c r="J32" s="571">
        <v>0</v>
      </c>
      <c r="K32" s="568" t="s">
        <v>1054</v>
      </c>
      <c r="L32" s="568" t="s">
        <v>975</v>
      </c>
    </row>
    <row r="33" spans="1:12" ht="23.25" customHeight="1">
      <c r="A33" s="568" t="s">
        <v>1051</v>
      </c>
      <c r="B33" s="568" t="s">
        <v>1024</v>
      </c>
      <c r="C33" s="569">
        <v>42005</v>
      </c>
      <c r="D33" s="569">
        <v>42369</v>
      </c>
      <c r="E33" s="569">
        <v>42166</v>
      </c>
      <c r="F33" s="569">
        <v>42345</v>
      </c>
      <c r="G33" s="570">
        <v>5000</v>
      </c>
      <c r="H33" s="570">
        <v>5000</v>
      </c>
      <c r="I33" s="570">
        <v>0</v>
      </c>
      <c r="J33" s="571">
        <v>0</v>
      </c>
      <c r="K33" s="568" t="s">
        <v>1055</v>
      </c>
      <c r="L33" s="568" t="s">
        <v>975</v>
      </c>
    </row>
    <row r="34" spans="1:12" ht="23.25" customHeight="1">
      <c r="A34" s="568" t="s">
        <v>1051</v>
      </c>
      <c r="B34" s="568" t="s">
        <v>1024</v>
      </c>
      <c r="C34" s="569">
        <v>42005</v>
      </c>
      <c r="D34" s="569">
        <v>42369</v>
      </c>
      <c r="E34" s="569">
        <v>42324</v>
      </c>
      <c r="F34" s="569">
        <v>42388</v>
      </c>
      <c r="G34" s="570">
        <v>947.08</v>
      </c>
      <c r="H34" s="570">
        <v>0</v>
      </c>
      <c r="I34" s="570">
        <v>947.08</v>
      </c>
      <c r="J34" s="571">
        <v>0</v>
      </c>
      <c r="K34" s="568" t="s">
        <v>1056</v>
      </c>
      <c r="L34" s="568" t="s">
        <v>975</v>
      </c>
    </row>
    <row r="35" spans="1:12" ht="23.25" customHeight="1">
      <c r="A35" s="568" t="s">
        <v>1051</v>
      </c>
      <c r="B35" s="568" t="s">
        <v>1024</v>
      </c>
      <c r="C35" s="569">
        <v>42005</v>
      </c>
      <c r="D35" s="569">
        <v>42369</v>
      </c>
      <c r="E35" s="569">
        <v>42231</v>
      </c>
      <c r="F35" s="569">
        <v>42523</v>
      </c>
      <c r="G35" s="570">
        <v>23800</v>
      </c>
      <c r="H35" s="570">
        <v>6500</v>
      </c>
      <c r="I35" s="570">
        <v>17300</v>
      </c>
      <c r="J35" s="571">
        <v>0</v>
      </c>
      <c r="K35" s="568" t="s">
        <v>1057</v>
      </c>
      <c r="L35" s="568" t="s">
        <v>975</v>
      </c>
    </row>
    <row r="36" spans="1:12" ht="23.25" customHeight="1">
      <c r="A36" s="568" t="s">
        <v>1058</v>
      </c>
      <c r="B36" s="568" t="s">
        <v>1059</v>
      </c>
      <c r="C36" s="569">
        <v>42005</v>
      </c>
      <c r="D36" s="569">
        <v>42369</v>
      </c>
      <c r="E36" s="569">
        <v>42258</v>
      </c>
      <c r="F36" s="569">
        <v>42262</v>
      </c>
      <c r="G36" s="570">
        <v>1275</v>
      </c>
      <c r="H36" s="570">
        <v>0</v>
      </c>
      <c r="I36" s="570">
        <v>1275</v>
      </c>
      <c r="J36" s="571">
        <v>0</v>
      </c>
      <c r="K36" s="568" t="s">
        <v>1060</v>
      </c>
      <c r="L36" s="568" t="s">
        <v>975</v>
      </c>
    </row>
    <row r="37" spans="1:12" ht="23.25" customHeight="1">
      <c r="A37" s="568" t="s">
        <v>1061</v>
      </c>
      <c r="B37" s="568" t="s">
        <v>1062</v>
      </c>
      <c r="C37" s="569">
        <v>41275</v>
      </c>
      <c r="D37" s="569">
        <v>41639</v>
      </c>
      <c r="E37" s="569">
        <v>41438</v>
      </c>
      <c r="F37" s="569">
        <v>41438</v>
      </c>
      <c r="G37" s="570">
        <v>1314.8</v>
      </c>
      <c r="H37" s="570">
        <v>0</v>
      </c>
      <c r="I37" s="570">
        <v>1014.8</v>
      </c>
      <c r="J37" s="571">
        <v>0</v>
      </c>
      <c r="K37" s="568" t="s">
        <v>1063</v>
      </c>
      <c r="L37" s="568" t="s">
        <v>1064</v>
      </c>
    </row>
    <row r="38" spans="1:12" ht="23.25" customHeight="1">
      <c r="A38" s="568" t="s">
        <v>1065</v>
      </c>
      <c r="B38" s="568" t="s">
        <v>1024</v>
      </c>
      <c r="C38" s="569">
        <v>41275</v>
      </c>
      <c r="D38" s="569">
        <v>41639</v>
      </c>
      <c r="E38" s="569">
        <v>41275</v>
      </c>
      <c r="F38" s="569">
        <v>41341</v>
      </c>
      <c r="G38" s="570">
        <v>5000</v>
      </c>
      <c r="H38" s="570">
        <v>5000</v>
      </c>
      <c r="I38" s="570">
        <v>0</v>
      </c>
      <c r="J38" s="571">
        <v>0</v>
      </c>
      <c r="K38" s="568" t="s">
        <v>1066</v>
      </c>
      <c r="L38" s="568" t="s">
        <v>1067</v>
      </c>
    </row>
    <row r="39" spans="1:12" ht="23.25" customHeight="1">
      <c r="A39" s="568" t="s">
        <v>1065</v>
      </c>
      <c r="B39" s="568" t="s">
        <v>1024</v>
      </c>
      <c r="C39" s="569">
        <v>41275</v>
      </c>
      <c r="D39" s="569">
        <v>41639</v>
      </c>
      <c r="E39" s="569">
        <v>41451</v>
      </c>
      <c r="F39" s="569">
        <v>41459</v>
      </c>
      <c r="G39" s="570">
        <v>1100.19</v>
      </c>
      <c r="H39" s="570">
        <v>1100.19</v>
      </c>
      <c r="I39" s="570">
        <v>0</v>
      </c>
      <c r="J39" s="571">
        <v>0</v>
      </c>
      <c r="K39" s="568" t="s">
        <v>1068</v>
      </c>
      <c r="L39" s="568" t="s">
        <v>1069</v>
      </c>
    </row>
    <row r="40" spans="1:12" ht="23.25" customHeight="1">
      <c r="A40" s="568" t="s">
        <v>1065</v>
      </c>
      <c r="B40" s="568" t="s">
        <v>1024</v>
      </c>
      <c r="C40" s="569">
        <v>41275</v>
      </c>
      <c r="D40" s="569">
        <v>41639</v>
      </c>
      <c r="E40" s="569">
        <v>41477</v>
      </c>
      <c r="F40" s="569">
        <v>41478</v>
      </c>
      <c r="G40" s="570">
        <v>1459.96</v>
      </c>
      <c r="H40" s="570">
        <v>1459.96</v>
      </c>
      <c r="I40" s="570">
        <v>0</v>
      </c>
      <c r="J40" s="571">
        <v>0</v>
      </c>
      <c r="K40" s="568" t="s">
        <v>1070</v>
      </c>
      <c r="L40" s="568" t="s">
        <v>1071</v>
      </c>
    </row>
    <row r="41" spans="1:12" ht="23.25" customHeight="1">
      <c r="A41" s="568" t="s">
        <v>1065</v>
      </c>
      <c r="B41" s="568" t="s">
        <v>1024</v>
      </c>
      <c r="C41" s="569">
        <v>41275</v>
      </c>
      <c r="D41" s="569">
        <v>41639</v>
      </c>
      <c r="E41" s="569">
        <v>41564</v>
      </c>
      <c r="F41" s="569">
        <v>41586</v>
      </c>
      <c r="G41" s="570">
        <v>250</v>
      </c>
      <c r="H41" s="570">
        <v>0</v>
      </c>
      <c r="I41" s="570">
        <v>250</v>
      </c>
      <c r="J41" s="571">
        <v>0</v>
      </c>
      <c r="K41" s="568" t="s">
        <v>1072</v>
      </c>
      <c r="L41" s="568" t="s">
        <v>1073</v>
      </c>
    </row>
    <row r="42" spans="1:12" ht="23.25" customHeight="1">
      <c r="A42" s="568" t="s">
        <v>1065</v>
      </c>
      <c r="B42" s="568" t="s">
        <v>1024</v>
      </c>
      <c r="C42" s="569">
        <v>41275</v>
      </c>
      <c r="D42" s="569">
        <v>41639</v>
      </c>
      <c r="E42" s="569">
        <v>41611</v>
      </c>
      <c r="F42" s="569">
        <v>41624</v>
      </c>
      <c r="G42" s="570">
        <v>1300</v>
      </c>
      <c r="H42" s="570">
        <v>1300</v>
      </c>
      <c r="I42" s="570">
        <v>0</v>
      </c>
      <c r="J42" s="571">
        <v>0</v>
      </c>
      <c r="K42" s="568" t="s">
        <v>1074</v>
      </c>
      <c r="L42" s="568" t="s">
        <v>1075</v>
      </c>
    </row>
    <row r="43" spans="1:12" ht="23.25" customHeight="1">
      <c r="A43" s="568" t="s">
        <v>1076</v>
      </c>
      <c r="B43" s="568" t="s">
        <v>1077</v>
      </c>
      <c r="C43" s="569">
        <v>41275</v>
      </c>
      <c r="D43" s="569">
        <v>41639</v>
      </c>
      <c r="E43" s="569">
        <v>41438</v>
      </c>
      <c r="F43" s="569">
        <v>41438</v>
      </c>
      <c r="G43" s="570">
        <v>21436.33</v>
      </c>
      <c r="H43" s="570">
        <v>0</v>
      </c>
      <c r="I43" s="570">
        <v>21436.33</v>
      </c>
      <c r="J43" s="571">
        <v>0</v>
      </c>
      <c r="K43" s="568" t="s">
        <v>1078</v>
      </c>
      <c r="L43" s="568" t="s">
        <v>1064</v>
      </c>
    </row>
    <row r="44" spans="1:12" ht="23.25" customHeight="1">
      <c r="A44" s="568" t="s">
        <v>1076</v>
      </c>
      <c r="B44" s="568" t="s">
        <v>1077</v>
      </c>
      <c r="C44" s="569">
        <v>41275</v>
      </c>
      <c r="D44" s="569">
        <v>41639</v>
      </c>
      <c r="E44" s="569">
        <v>41438</v>
      </c>
      <c r="F44" s="569">
        <v>41438</v>
      </c>
      <c r="G44" s="570">
        <v>6266.37</v>
      </c>
      <c r="H44" s="570">
        <v>0</v>
      </c>
      <c r="I44" s="570">
        <v>5266.37</v>
      </c>
      <c r="J44" s="571">
        <v>0</v>
      </c>
      <c r="K44" s="568" t="s">
        <v>1079</v>
      </c>
      <c r="L44" s="568" t="s">
        <v>1064</v>
      </c>
    </row>
    <row r="45" spans="1:12" ht="23.25" customHeight="1">
      <c r="A45" s="568" t="s">
        <v>1076</v>
      </c>
      <c r="B45" s="568" t="s">
        <v>1077</v>
      </c>
      <c r="C45" s="569">
        <v>41275</v>
      </c>
      <c r="D45" s="569">
        <v>41639</v>
      </c>
      <c r="E45" s="569">
        <v>41438</v>
      </c>
      <c r="F45" s="569">
        <v>41438</v>
      </c>
      <c r="G45" s="570">
        <v>17327.23</v>
      </c>
      <c r="H45" s="570">
        <v>0</v>
      </c>
      <c r="I45" s="570">
        <v>16623.23</v>
      </c>
      <c r="J45" s="571">
        <v>0</v>
      </c>
      <c r="K45" s="568" t="s">
        <v>1080</v>
      </c>
      <c r="L45" s="568" t="s">
        <v>1064</v>
      </c>
    </row>
    <row r="46" spans="1:12" ht="23.25" customHeight="1">
      <c r="A46" s="568" t="s">
        <v>1076</v>
      </c>
      <c r="B46" s="568" t="s">
        <v>1077</v>
      </c>
      <c r="C46" s="569">
        <v>41275</v>
      </c>
      <c r="D46" s="569">
        <v>41639</v>
      </c>
      <c r="E46" s="569">
        <v>41438</v>
      </c>
      <c r="F46" s="569">
        <v>41438</v>
      </c>
      <c r="G46" s="570">
        <v>181.5</v>
      </c>
      <c r="H46" s="570">
        <v>0</v>
      </c>
      <c r="I46" s="570">
        <v>181.5</v>
      </c>
      <c r="J46" s="571">
        <v>0</v>
      </c>
      <c r="K46" s="568" t="s">
        <v>1081</v>
      </c>
      <c r="L46" s="568" t="s">
        <v>1064</v>
      </c>
    </row>
    <row r="47" spans="1:12" ht="23.25" customHeight="1">
      <c r="A47" s="568" t="s">
        <v>1082</v>
      </c>
      <c r="B47" s="568" t="s">
        <v>1031</v>
      </c>
      <c r="C47" s="569">
        <v>41277</v>
      </c>
      <c r="D47" s="569">
        <v>41641</v>
      </c>
      <c r="E47" s="569">
        <v>41607</v>
      </c>
      <c r="F47" s="569">
        <v>41610</v>
      </c>
      <c r="G47" s="570">
        <v>14573.03</v>
      </c>
      <c r="H47" s="570">
        <v>0</v>
      </c>
      <c r="I47" s="570">
        <v>14573.03</v>
      </c>
      <c r="J47" s="571">
        <v>0</v>
      </c>
      <c r="K47" s="568" t="s">
        <v>1042</v>
      </c>
      <c r="L47" s="568" t="s">
        <v>1083</v>
      </c>
    </row>
    <row r="48" spans="1:12" ht="23.25" customHeight="1">
      <c r="A48" s="568" t="s">
        <v>1084</v>
      </c>
      <c r="B48" s="568" t="s">
        <v>1031</v>
      </c>
      <c r="C48" s="569">
        <v>41311</v>
      </c>
      <c r="D48" s="569">
        <v>41675</v>
      </c>
      <c r="E48" s="569">
        <v>41555</v>
      </c>
      <c r="F48" s="569">
        <v>41556</v>
      </c>
      <c r="G48" s="570">
        <v>5478.23</v>
      </c>
      <c r="H48" s="570">
        <v>0</v>
      </c>
      <c r="I48" s="570">
        <v>5478.23</v>
      </c>
      <c r="J48" s="571">
        <v>0</v>
      </c>
      <c r="K48" s="568" t="s">
        <v>1085</v>
      </c>
      <c r="L48" s="568" t="s">
        <v>1086</v>
      </c>
    </row>
    <row r="49" spans="1:12" ht="23.25" customHeight="1">
      <c r="A49" s="568" t="s">
        <v>1087</v>
      </c>
      <c r="B49" s="568" t="s">
        <v>1024</v>
      </c>
      <c r="C49" s="569">
        <v>41640</v>
      </c>
      <c r="D49" s="569">
        <v>42004</v>
      </c>
      <c r="E49" s="569">
        <v>41686</v>
      </c>
      <c r="F49" s="569">
        <v>41725</v>
      </c>
      <c r="G49" s="570">
        <v>5500</v>
      </c>
      <c r="H49" s="570">
        <v>5500</v>
      </c>
      <c r="I49" s="570">
        <v>0</v>
      </c>
      <c r="J49" s="571">
        <v>0</v>
      </c>
      <c r="K49" s="568" t="s">
        <v>1088</v>
      </c>
      <c r="L49" s="568" t="s">
        <v>1089</v>
      </c>
    </row>
    <row r="50" spans="1:12" ht="23.25" customHeight="1">
      <c r="A50" s="568" t="s">
        <v>1087</v>
      </c>
      <c r="B50" s="568" t="s">
        <v>1024</v>
      </c>
      <c r="C50" s="569">
        <v>41640</v>
      </c>
      <c r="D50" s="569">
        <v>42004</v>
      </c>
      <c r="E50" s="569">
        <v>41760</v>
      </c>
      <c r="F50" s="569">
        <v>41774</v>
      </c>
      <c r="G50" s="570">
        <v>16500</v>
      </c>
      <c r="H50" s="570">
        <v>16500</v>
      </c>
      <c r="I50" s="570">
        <v>0</v>
      </c>
      <c r="J50" s="571">
        <v>0</v>
      </c>
      <c r="K50" s="568" t="s">
        <v>1090</v>
      </c>
      <c r="L50" s="568" t="s">
        <v>1091</v>
      </c>
    </row>
    <row r="51" spans="1:12" ht="23.25" customHeight="1">
      <c r="A51" s="568" t="s">
        <v>1087</v>
      </c>
      <c r="B51" s="568" t="s">
        <v>1024</v>
      </c>
      <c r="C51" s="569">
        <v>41640</v>
      </c>
      <c r="D51" s="569">
        <v>42004</v>
      </c>
      <c r="E51" s="569">
        <v>41731</v>
      </c>
      <c r="F51" s="569">
        <v>41960</v>
      </c>
      <c r="G51" s="570">
        <v>5500</v>
      </c>
      <c r="H51" s="570">
        <v>5500</v>
      </c>
      <c r="I51" s="570">
        <v>0</v>
      </c>
      <c r="J51" s="571">
        <v>0</v>
      </c>
      <c r="K51" s="568" t="s">
        <v>1092</v>
      </c>
      <c r="L51" s="568" t="s">
        <v>1093</v>
      </c>
    </row>
    <row r="52" spans="1:12" ht="23.25" customHeight="1">
      <c r="A52" s="568" t="s">
        <v>1087</v>
      </c>
      <c r="B52" s="568" t="s">
        <v>1024</v>
      </c>
      <c r="C52" s="569">
        <v>41640</v>
      </c>
      <c r="D52" s="569">
        <v>42004</v>
      </c>
      <c r="E52" s="569">
        <v>41675</v>
      </c>
      <c r="F52" s="569">
        <v>41970</v>
      </c>
      <c r="G52" s="570">
        <v>5500</v>
      </c>
      <c r="H52" s="570">
        <v>5500</v>
      </c>
      <c r="I52" s="570">
        <v>0</v>
      </c>
      <c r="J52" s="571">
        <v>0</v>
      </c>
      <c r="K52" s="568" t="s">
        <v>1094</v>
      </c>
      <c r="L52" s="568" t="s">
        <v>1095</v>
      </c>
    </row>
    <row r="53" spans="1:12" ht="23.25" customHeight="1">
      <c r="A53" s="568" t="s">
        <v>1096</v>
      </c>
      <c r="B53" s="568" t="s">
        <v>1077</v>
      </c>
      <c r="C53" s="569">
        <v>41640</v>
      </c>
      <c r="D53" s="569">
        <v>42004</v>
      </c>
      <c r="E53" s="569">
        <v>41644</v>
      </c>
      <c r="F53" s="569">
        <v>41648</v>
      </c>
      <c r="G53" s="570">
        <v>3842.02</v>
      </c>
      <c r="H53" s="570">
        <v>0</v>
      </c>
      <c r="I53" s="570">
        <v>3842.02</v>
      </c>
      <c r="J53" s="571">
        <v>0</v>
      </c>
      <c r="K53" s="568" t="s">
        <v>1097</v>
      </c>
      <c r="L53" s="568" t="s">
        <v>1098</v>
      </c>
    </row>
    <row r="54" spans="1:12" ht="23.25" customHeight="1">
      <c r="A54" s="568" t="s">
        <v>1096</v>
      </c>
      <c r="B54" s="568" t="s">
        <v>1077</v>
      </c>
      <c r="C54" s="569">
        <v>41640</v>
      </c>
      <c r="D54" s="569">
        <v>42004</v>
      </c>
      <c r="E54" s="569">
        <v>41846</v>
      </c>
      <c r="F54" s="569">
        <v>41856</v>
      </c>
      <c r="G54" s="570">
        <v>2281.85</v>
      </c>
      <c r="H54" s="570">
        <v>0</v>
      </c>
      <c r="I54" s="570">
        <v>2281.85</v>
      </c>
      <c r="J54" s="571">
        <v>0</v>
      </c>
      <c r="K54" s="568" t="s">
        <v>1099</v>
      </c>
      <c r="L54" s="568" t="s">
        <v>1100</v>
      </c>
    </row>
    <row r="55" spans="1:12" ht="23.25" customHeight="1">
      <c r="A55" s="568" t="s">
        <v>1101</v>
      </c>
      <c r="B55" s="568" t="s">
        <v>1018</v>
      </c>
      <c r="C55" s="569">
        <v>41998</v>
      </c>
      <c r="D55" s="569">
        <v>42362</v>
      </c>
      <c r="E55" s="569">
        <v>42019</v>
      </c>
      <c r="F55" s="569">
        <v>42019</v>
      </c>
      <c r="G55" s="570">
        <v>6274.45</v>
      </c>
      <c r="H55" s="570">
        <v>0</v>
      </c>
      <c r="I55" s="570">
        <v>6274.45</v>
      </c>
      <c r="J55" s="571">
        <v>0</v>
      </c>
      <c r="K55" s="568" t="s">
        <v>1102</v>
      </c>
      <c r="L55" s="568" t="s">
        <v>1103</v>
      </c>
    </row>
    <row r="56" spans="1:12" ht="23.25" customHeight="1">
      <c r="A56" s="568" t="s">
        <v>1051</v>
      </c>
      <c r="B56" s="568" t="s">
        <v>1024</v>
      </c>
      <c r="C56" s="569">
        <v>42005</v>
      </c>
      <c r="D56" s="569">
        <v>42369</v>
      </c>
      <c r="E56" s="569">
        <v>42015</v>
      </c>
      <c r="F56" s="569">
        <v>42020</v>
      </c>
      <c r="G56" s="570">
        <v>266.92</v>
      </c>
      <c r="H56" s="570">
        <v>266.92</v>
      </c>
      <c r="I56" s="570">
        <v>0</v>
      </c>
      <c r="J56" s="571">
        <v>0</v>
      </c>
      <c r="K56" s="568" t="s">
        <v>1022</v>
      </c>
      <c r="L56" s="568" t="s">
        <v>1104</v>
      </c>
    </row>
    <row r="57" spans="1:12" ht="23.25" customHeight="1">
      <c r="A57" s="572"/>
      <c r="B57" s="572"/>
      <c r="C57" s="572"/>
      <c r="D57" s="572"/>
      <c r="E57" s="572"/>
      <c r="F57" s="572"/>
      <c r="G57" s="573">
        <v>243715.13</v>
      </c>
      <c r="H57" s="573">
        <v>112714.5</v>
      </c>
      <c r="I57" s="574">
        <v>128996.63</v>
      </c>
      <c r="J57" s="575">
        <v>0</v>
      </c>
      <c r="K57" s="572"/>
      <c r="L57" s="572"/>
    </row>
    <row r="58" spans="1:12" ht="15">
      <c r="A58" s="564"/>
      <c r="B58" s="564"/>
      <c r="C58" s="564"/>
      <c r="D58" s="564"/>
      <c r="E58" s="564"/>
      <c r="F58" s="564"/>
      <c r="G58" s="564"/>
      <c r="H58" s="564"/>
      <c r="I58" s="565"/>
      <c r="J58" s="564"/>
      <c r="K58" s="564"/>
      <c r="L58" s="564"/>
    </row>
    <row r="59" spans="1:12" ht="15">
      <c r="A59" s="564"/>
      <c r="B59" s="564"/>
      <c r="C59" s="564"/>
      <c r="D59" s="564"/>
      <c r="E59" s="564"/>
      <c r="F59" s="564"/>
      <c r="G59" s="564"/>
      <c r="H59" s="564"/>
      <c r="I59" s="565"/>
      <c r="J59" s="564"/>
      <c r="K59" s="564"/>
      <c r="L59" s="564"/>
    </row>
    <row r="60" spans="1:12" ht="15">
      <c r="A60" s="564"/>
      <c r="B60" s="564"/>
      <c r="C60" s="564"/>
      <c r="D60" s="564"/>
      <c r="E60" s="564"/>
      <c r="F60" s="564"/>
      <c r="G60" s="564"/>
      <c r="H60" s="564"/>
      <c r="I60" s="565"/>
      <c r="J60" s="564"/>
      <c r="K60" s="564"/>
      <c r="L60" s="564"/>
    </row>
    <row r="61" spans="1:12" ht="15">
      <c r="A61" s="703" t="s">
        <v>1105</v>
      </c>
      <c r="B61" s="704"/>
      <c r="C61" s="564"/>
      <c r="D61" s="564"/>
      <c r="E61" s="564"/>
      <c r="F61" s="564"/>
      <c r="G61" s="564"/>
      <c r="H61" s="564"/>
      <c r="I61" s="565"/>
      <c r="J61" s="564"/>
      <c r="K61" s="564"/>
      <c r="L61" s="564"/>
    </row>
  </sheetData>
  <sheetProtection/>
  <mergeCells count="2">
    <mergeCell ref="A1:L4"/>
    <mergeCell ref="A61:B61"/>
  </mergeCells>
  <printOptions/>
  <pageMargins left="0.7" right="0.7" top="0.75" bottom="0.75" header="0.3" footer="0.3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Sobolewski</dc:creator>
  <cp:keywords/>
  <dc:description/>
  <cp:lastModifiedBy>Putra</cp:lastModifiedBy>
  <cp:lastPrinted>2018-11-27T09:21:06Z</cp:lastPrinted>
  <dcterms:created xsi:type="dcterms:W3CDTF">2011-10-18T10:07:19Z</dcterms:created>
  <dcterms:modified xsi:type="dcterms:W3CDTF">2018-11-27T10:20:16Z</dcterms:modified>
  <cp:category/>
  <cp:version/>
  <cp:contentType/>
  <cp:contentStatus/>
</cp:coreProperties>
</file>