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filterPrivacy="1" defaultThemeVersion="124226"/>
  <xr:revisionPtr revIDLastSave="0" documentId="13_ncr:1_{88289EB7-842C-4C20-96ED-2D68D1BADA76}" xr6:coauthVersionLast="38" xr6:coauthVersionMax="38" xr10:uidLastSave="{00000000-0000-0000-0000-000000000000}"/>
  <bookViews>
    <workbookView xWindow="240" yWindow="105" windowWidth="14805" windowHeight="8010" xr2:uid="{00000000-000D-0000-FFFF-FFFF00000000}"/>
  </bookViews>
  <sheets>
    <sheet name="Obligacje" sheetId="1" r:id="rId1"/>
    <sheet name="Odsetki" sheetId="4" r:id="rId2"/>
    <sheet name="Arkusz2" sheetId="2" r:id="rId3"/>
    <sheet name="Arkusz3" sheetId="3" r:id="rId4"/>
  </sheets>
  <calcPr calcId="162913"/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N17" i="1" l="1"/>
  <c r="N30" i="1" s="1"/>
  <c r="O17" i="1"/>
  <c r="P17" i="1"/>
  <c r="Q17" i="1"/>
  <c r="Q30" i="1" s="1"/>
  <c r="R17" i="1"/>
  <c r="P24" i="1"/>
  <c r="Q24" i="1"/>
  <c r="R24" i="1"/>
  <c r="O24" i="1"/>
  <c r="C24" i="1"/>
  <c r="R30" i="1" l="1"/>
  <c r="P30" i="1"/>
  <c r="O30" i="1"/>
  <c r="P20" i="4"/>
  <c r="O20" i="4"/>
  <c r="N20" i="4"/>
  <c r="M20" i="4"/>
  <c r="L20" i="4"/>
  <c r="K20" i="4"/>
  <c r="J20" i="4"/>
  <c r="I20" i="4"/>
  <c r="H20" i="4"/>
  <c r="G20" i="4"/>
  <c r="F20" i="4"/>
  <c r="C20" i="4"/>
  <c r="P6" i="4"/>
  <c r="P27" i="4" s="1"/>
  <c r="O6" i="4"/>
  <c r="O27" i="4" s="1"/>
  <c r="N6" i="4"/>
  <c r="N27" i="4" s="1"/>
  <c r="M6" i="4"/>
  <c r="M27" i="4" s="1"/>
  <c r="L6" i="4"/>
  <c r="L27" i="4" s="1"/>
  <c r="K6" i="4"/>
  <c r="K27" i="4" s="1"/>
  <c r="J6" i="4"/>
  <c r="J27" i="4" s="1"/>
  <c r="I6" i="4"/>
  <c r="I27" i="4" s="1"/>
  <c r="H6" i="4"/>
  <c r="H27" i="4" s="1"/>
  <c r="G6" i="4"/>
  <c r="G27" i="4" s="1"/>
  <c r="F6" i="4"/>
  <c r="F27" i="4" s="1"/>
  <c r="C6" i="4"/>
  <c r="C27" i="4" s="1"/>
  <c r="C17" i="1"/>
  <c r="D17" i="1"/>
  <c r="E17" i="1"/>
  <c r="F17" i="1"/>
  <c r="G17" i="1"/>
  <c r="H17" i="1"/>
  <c r="I17" i="1"/>
  <c r="J17" i="1"/>
  <c r="K17" i="1"/>
  <c r="L17" i="1"/>
  <c r="M17" i="1"/>
  <c r="K30" i="1" l="1"/>
  <c r="G30" i="1"/>
  <c r="C30" i="1"/>
  <c r="J30" i="1"/>
  <c r="F30" i="1"/>
  <c r="M30" i="1"/>
  <c r="I30" i="1"/>
  <c r="E30" i="1"/>
  <c r="L30" i="1"/>
  <c r="H30" i="1"/>
  <c r="D30" i="1"/>
  <c r="D31" i="1" l="1"/>
  <c r="E31" i="1" s="1"/>
  <c r="F31" i="1" s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</calcChain>
</file>

<file path=xl/sharedStrings.xml><?xml version="1.0" encoding="utf-8"?>
<sst xmlns="http://schemas.openxmlformats.org/spreadsheetml/2006/main" count="123" uniqueCount="66">
  <si>
    <t>Nr</t>
  </si>
  <si>
    <t>Kwota</t>
  </si>
  <si>
    <t>Data udzielenia</t>
  </si>
  <si>
    <t>Termin zapadalności</t>
  </si>
  <si>
    <t>Oprocentowanie</t>
  </si>
  <si>
    <t>Seria</t>
  </si>
  <si>
    <t>1.</t>
  </si>
  <si>
    <t>D</t>
  </si>
  <si>
    <t>16.12.2008</t>
  </si>
  <si>
    <t>Wibor 3M+0,31%</t>
  </si>
  <si>
    <t>E</t>
  </si>
  <si>
    <t>Wibor 3M+0,32%</t>
  </si>
  <si>
    <t>F</t>
  </si>
  <si>
    <t>04.09.2009</t>
  </si>
  <si>
    <t>G</t>
  </si>
  <si>
    <t>23.10.2009</t>
  </si>
  <si>
    <t>Wibor 3M+0,35%</t>
  </si>
  <si>
    <t>H</t>
  </si>
  <si>
    <t>Wibor 3M+0,38%</t>
  </si>
  <si>
    <t>E09</t>
  </si>
  <si>
    <t>17.12.2009</t>
  </si>
  <si>
    <t>G09</t>
  </si>
  <si>
    <t>H09</t>
  </si>
  <si>
    <t>BANK OCHRONY ŚRODOWISKA</t>
  </si>
  <si>
    <t>2.</t>
  </si>
  <si>
    <t>3.</t>
  </si>
  <si>
    <t>4.</t>
  </si>
  <si>
    <t>5.</t>
  </si>
  <si>
    <t>6.</t>
  </si>
  <si>
    <t>7.</t>
  </si>
  <si>
    <t>8.</t>
  </si>
  <si>
    <t>Wibor 6M+2,45%</t>
  </si>
  <si>
    <t>Wibor 6M+2,55%</t>
  </si>
  <si>
    <t>Wibor 6M+2,60%</t>
  </si>
  <si>
    <t>PKO BANK POLSKI</t>
  </si>
  <si>
    <t>9.</t>
  </si>
  <si>
    <t>10.</t>
  </si>
  <si>
    <t>11.</t>
  </si>
  <si>
    <t>12.</t>
  </si>
  <si>
    <t>A13</t>
  </si>
  <si>
    <t>14.10.2013</t>
  </si>
  <si>
    <t>Wibor 6M+1,10%</t>
  </si>
  <si>
    <t>B13</t>
  </si>
  <si>
    <t>Wibor 6M+1,15%</t>
  </si>
  <si>
    <t>C13</t>
  </si>
  <si>
    <t>Wibor 6M+1,20%</t>
  </si>
  <si>
    <t>D13</t>
  </si>
  <si>
    <t>Wibor 6M+1,25%</t>
  </si>
  <si>
    <t>A10</t>
  </si>
  <si>
    <t>07.12.2010</t>
  </si>
  <si>
    <t>Wibor 6M+0,85%</t>
  </si>
  <si>
    <t>B10</t>
  </si>
  <si>
    <t>C10</t>
  </si>
  <si>
    <t>D10</t>
  </si>
  <si>
    <t>E10</t>
  </si>
  <si>
    <t>Zadłużenie Powiatu z tytułu wyemitowanych obligacji</t>
  </si>
  <si>
    <t>Wibor 6M+1,50%</t>
  </si>
  <si>
    <t>Sporządził: Sylwia Syperowicz</t>
  </si>
  <si>
    <t>A17</t>
  </si>
  <si>
    <t>B17</t>
  </si>
  <si>
    <t>C17</t>
  </si>
  <si>
    <t>D17</t>
  </si>
  <si>
    <t>Kwota zadłużenia na koniec roku</t>
  </si>
  <si>
    <t>Olecko, dn. 05.11.2018 r.</t>
  </si>
  <si>
    <t>DOM MAKLERSKI BPS</t>
  </si>
  <si>
    <t>Zadłużenie Powiatu z tytułu wyemitowanych obligacji na dzień 05.11.2018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</si>
</sst>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7FF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0" fontId="3" fillId="0" borderId="0" xfId="0" applyFont="1" applyFill="1" applyBorder="1"/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/>
    <xf numFmtId="0" fontId="2" fillId="2" borderId="4" xfId="0" applyFont="1" applyFill="1" applyBorder="1"/>
    <xf numFmtId="0" fontId="2" fillId="2" borderId="5" xfId="0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/>
    <xf numFmtId="4" fontId="2" fillId="2" borderId="6" xfId="0" applyNumberFormat="1" applyFont="1" applyFill="1" applyBorder="1"/>
    <xf numFmtId="0" fontId="3" fillId="0" borderId="13" xfId="0" applyFont="1" applyBorder="1"/>
    <xf numFmtId="4" fontId="3" fillId="0" borderId="12" xfId="0" applyNumberFormat="1" applyFont="1" applyBorder="1" applyAlignment="1">
      <alignment horizontal="right" vertical="center"/>
    </xf>
    <xf numFmtId="0" fontId="3" fillId="0" borderId="13" xfId="0" applyFont="1" applyFill="1" applyBorder="1"/>
    <xf numFmtId="0" fontId="3" fillId="0" borderId="14" xfId="0" applyFont="1" applyFill="1" applyBorder="1"/>
    <xf numFmtId="0" fontId="3" fillId="0" borderId="15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right" vertical="center"/>
    </xf>
    <xf numFmtId="4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/>
    <xf numFmtId="0" fontId="3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18" xfId="0" applyNumberFormat="1" applyFont="1" applyBorder="1" applyAlignment="1">
      <alignment horizontal="right" vertical="center"/>
    </xf>
    <xf numFmtId="0" fontId="3" fillId="0" borderId="11" xfId="0" applyFont="1" applyFill="1" applyBorder="1"/>
    <xf numFmtId="0" fontId="3" fillId="0" borderId="3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9" xfId="0" applyNumberFormat="1" applyFont="1" applyBorder="1" applyAlignment="1">
      <alignment horizontal="right" vertical="center"/>
    </xf>
    <xf numFmtId="4" fontId="2" fillId="4" borderId="9" xfId="0" applyNumberFormat="1" applyFont="1" applyFill="1" applyBorder="1" applyAlignment="1">
      <alignment horizontal="right" vertical="center"/>
    </xf>
    <xf numFmtId="4" fontId="2" fillId="4" borderId="10" xfId="0" applyNumberFormat="1" applyFont="1" applyFill="1" applyBorder="1" applyAlignment="1">
      <alignment horizontal="right" vertic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4" fontId="2" fillId="4" borderId="15" xfId="0" applyNumberFormat="1" applyFont="1" applyFill="1" applyBorder="1" applyAlignment="1">
      <alignment horizontal="center"/>
    </xf>
    <xf numFmtId="4" fontId="2" fillId="4" borderId="15" xfId="0" applyNumberFormat="1" applyFont="1" applyFill="1" applyBorder="1" applyAlignment="1">
      <alignment horizontal="right" vertical="center"/>
    </xf>
    <xf numFmtId="4" fontId="2" fillId="4" borderId="16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3" fillId="0" borderId="11" xfId="0" applyFont="1" applyBorder="1"/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4" fontId="2" fillId="4" borderId="1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" fontId="0" fillId="0" borderId="1" xfId="0" applyNumberFormat="1" applyBorder="1"/>
    <xf numFmtId="4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4" fontId="0" fillId="0" borderId="12" xfId="0" applyNumberFormat="1" applyBorder="1"/>
    <xf numFmtId="0" fontId="2" fillId="4" borderId="1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0" fillId="4" borderId="1" xfId="0" applyNumberFormat="1" applyFill="1" applyBorder="1"/>
    <xf numFmtId="4" fontId="0" fillId="4" borderId="12" xfId="0" applyNumberFormat="1" applyFill="1" applyBorder="1"/>
    <xf numFmtId="4" fontId="4" fillId="4" borderId="1" xfId="0" applyNumberFormat="1" applyFont="1" applyFill="1" applyBorder="1"/>
    <xf numFmtId="4" fontId="2" fillId="2" borderId="28" xfId="0" applyNumberFormat="1" applyFont="1" applyFill="1" applyBorder="1"/>
    <xf numFmtId="0" fontId="2" fillId="2" borderId="29" xfId="0" applyFont="1" applyFill="1" applyBorder="1"/>
    <xf numFmtId="0" fontId="2" fillId="2" borderId="30" xfId="0" applyFont="1" applyFill="1" applyBorder="1" applyAlignment="1">
      <alignment horizontal="center" vertical="center"/>
    </xf>
    <xf numFmtId="4" fontId="2" fillId="2" borderId="30" xfId="0" applyNumberFormat="1" applyFont="1" applyFill="1" applyBorder="1" applyAlignment="1">
      <alignment horizontal="center" vertical="center"/>
    </xf>
    <xf numFmtId="4" fontId="2" fillId="2" borderId="30" xfId="0" applyNumberFormat="1" applyFont="1" applyFill="1" applyBorder="1"/>
    <xf numFmtId="4" fontId="2" fillId="2" borderId="31" xfId="0" applyNumberFormat="1" applyFont="1" applyFill="1" applyBorder="1"/>
    <xf numFmtId="4" fontId="4" fillId="2" borderId="28" xfId="0" applyNumberFormat="1" applyFont="1" applyFill="1" applyBorder="1"/>
    <xf numFmtId="4" fontId="4" fillId="2" borderId="32" xfId="0" applyNumberFormat="1" applyFont="1" applyFill="1" applyBorder="1"/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5" borderId="17" xfId="0" applyFont="1" applyFill="1" applyBorder="1"/>
    <xf numFmtId="0" fontId="3" fillId="5" borderId="2" xfId="0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right" vertical="center"/>
    </xf>
    <xf numFmtId="4" fontId="0" fillId="5" borderId="2" xfId="0" applyNumberFormat="1" applyFill="1" applyBorder="1"/>
    <xf numFmtId="4" fontId="0" fillId="5" borderId="18" xfId="0" applyNumberFormat="1" applyFill="1" applyBorder="1"/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FE1E1"/>
      <color rgb="FFD9FFD9"/>
      <color rgb="FFFFFFEB"/>
      <color rgb="FFFFE7FF"/>
      <color rgb="FFE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3"/>
  <sheetViews>
    <sheetView tabSelected="1" zoomScaleNormal="100" workbookViewId="0">
      <selection activeCell="I8" sqref="I8"/>
    </sheetView>
  </sheetViews>
  <sheetFormatPr defaultRowHeight="15" x14ac:dyDescent="0.25"/>
  <cols>
    <col min="1" max="1" width="4" customWidth="1"/>
    <col min="2" max="2" width="6.28515625" customWidth="1"/>
    <col min="3" max="3" width="21.7109375" customWidth="1"/>
    <col min="4" max="4" width="13.28515625" customWidth="1"/>
    <col min="5" max="5" width="12.42578125" customWidth="1"/>
    <col min="6" max="6" width="13.85546875" customWidth="1"/>
    <col min="7" max="7" width="13.28515625" customWidth="1"/>
    <col min="8" max="8" width="12.28515625" customWidth="1"/>
    <col min="9" max="9" width="11.5703125" customWidth="1"/>
    <col min="10" max="10" width="11.85546875" customWidth="1"/>
    <col min="11" max="13" width="11.7109375" customWidth="1"/>
    <col min="14" max="14" width="11.85546875" customWidth="1"/>
    <col min="15" max="16" width="11.42578125" bestFit="1" customWidth="1"/>
    <col min="17" max="18" width="10" bestFit="1" customWidth="1"/>
  </cols>
  <sheetData>
    <row r="1" spans="1:20" ht="21" customHeight="1" x14ac:dyDescent="0.25">
      <c r="A1" s="72" t="s">
        <v>65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20" ht="15.75" thickBot="1" x14ac:dyDescent="0.3"/>
    <row r="3" spans="1:20" ht="30" customHeight="1" x14ac:dyDescent="0.25">
      <c r="A3" s="81" t="s">
        <v>0</v>
      </c>
      <c r="B3" s="83" t="s">
        <v>5</v>
      </c>
      <c r="C3" s="83" t="s">
        <v>1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7"/>
    </row>
    <row r="4" spans="1:20" x14ac:dyDescent="0.25">
      <c r="A4" s="82"/>
      <c r="B4" s="84"/>
      <c r="C4" s="84"/>
      <c r="D4" s="48">
        <v>2018</v>
      </c>
      <c r="E4" s="48">
        <v>2019</v>
      </c>
      <c r="F4" s="48">
        <v>2020</v>
      </c>
      <c r="G4" s="48">
        <v>2021</v>
      </c>
      <c r="H4" s="48">
        <v>2022</v>
      </c>
      <c r="I4" s="48">
        <v>2023</v>
      </c>
      <c r="J4" s="48">
        <v>2024</v>
      </c>
      <c r="K4" s="48">
        <v>2025</v>
      </c>
      <c r="L4" s="48">
        <v>2026</v>
      </c>
      <c r="M4" s="48">
        <v>2027</v>
      </c>
      <c r="N4" s="48">
        <v>2028</v>
      </c>
      <c r="O4" s="48">
        <v>2029</v>
      </c>
      <c r="P4" s="48">
        <v>2030</v>
      </c>
      <c r="Q4" s="48">
        <v>2031</v>
      </c>
      <c r="R4" s="55">
        <v>2032</v>
      </c>
    </row>
    <row r="5" spans="1:20" x14ac:dyDescent="0.25">
      <c r="A5" s="78" t="s">
        <v>23</v>
      </c>
      <c r="B5" s="79"/>
      <c r="C5" s="79"/>
      <c r="D5" s="49"/>
      <c r="E5" s="49"/>
      <c r="F5" s="49"/>
      <c r="G5" s="49"/>
      <c r="H5" s="49"/>
      <c r="I5" s="49"/>
      <c r="J5" s="49"/>
      <c r="K5" s="49"/>
      <c r="L5" s="49"/>
      <c r="M5" s="49"/>
      <c r="N5" s="61"/>
      <c r="O5" s="61"/>
      <c r="P5" s="61"/>
      <c r="Q5" s="61"/>
      <c r="R5" s="62"/>
      <c r="S5" s="2"/>
      <c r="T5" s="2"/>
    </row>
    <row r="6" spans="1:20" x14ac:dyDescent="0.25">
      <c r="A6" s="57"/>
      <c r="B6" s="49"/>
      <c r="C6" s="51">
        <f>C7+C8+C9+C10+C11+C12+C13+C14+C15</f>
        <v>9370000</v>
      </c>
      <c r="D6" s="52">
        <f t="shared" ref="D6:R6" si="0">D7+D8+D9+D10+D11+D12+D13+D14+D15</f>
        <v>770000</v>
      </c>
      <c r="E6" s="52">
        <f t="shared" si="0"/>
        <v>1000000</v>
      </c>
      <c r="F6" s="52">
        <f t="shared" si="0"/>
        <v>1600000</v>
      </c>
      <c r="G6" s="52">
        <f t="shared" si="0"/>
        <v>2000000</v>
      </c>
      <c r="H6" s="52">
        <f t="shared" si="0"/>
        <v>2000000</v>
      </c>
      <c r="I6" s="52">
        <f t="shared" si="0"/>
        <v>2000000</v>
      </c>
      <c r="J6" s="52">
        <f t="shared" si="0"/>
        <v>0</v>
      </c>
      <c r="K6" s="52">
        <f t="shared" si="0"/>
        <v>0</v>
      </c>
      <c r="L6" s="52">
        <f t="shared" si="0"/>
        <v>0</v>
      </c>
      <c r="M6" s="52">
        <f t="shared" si="0"/>
        <v>0</v>
      </c>
      <c r="N6" s="52">
        <f t="shared" si="0"/>
        <v>0</v>
      </c>
      <c r="O6" s="52">
        <f t="shared" si="0"/>
        <v>0</v>
      </c>
      <c r="P6" s="52">
        <f t="shared" si="0"/>
        <v>0</v>
      </c>
      <c r="Q6" s="52">
        <f t="shared" si="0"/>
        <v>0</v>
      </c>
      <c r="R6" s="52">
        <f t="shared" si="0"/>
        <v>0</v>
      </c>
      <c r="S6" s="2"/>
      <c r="T6" s="2"/>
    </row>
    <row r="7" spans="1:20" x14ac:dyDescent="0.25">
      <c r="A7" s="15" t="s">
        <v>24</v>
      </c>
      <c r="B7" s="3" t="s">
        <v>10</v>
      </c>
      <c r="C7" s="4">
        <v>770000</v>
      </c>
      <c r="D7" s="5">
        <v>770000</v>
      </c>
      <c r="E7" s="5"/>
      <c r="F7" s="5"/>
      <c r="G7" s="5"/>
      <c r="H7" s="5"/>
      <c r="I7" s="5"/>
      <c r="J7" s="5"/>
      <c r="K7" s="5"/>
      <c r="L7" s="5"/>
      <c r="M7" s="5"/>
      <c r="N7" s="50"/>
      <c r="O7" s="50"/>
      <c r="P7" s="50"/>
      <c r="Q7" s="50"/>
      <c r="R7" s="56"/>
      <c r="S7" s="2"/>
      <c r="T7" s="2"/>
    </row>
    <row r="8" spans="1:20" x14ac:dyDescent="0.25">
      <c r="A8" s="15" t="s">
        <v>25</v>
      </c>
      <c r="B8" s="3" t="s">
        <v>12</v>
      </c>
      <c r="C8" s="4">
        <v>1000000</v>
      </c>
      <c r="D8" s="5"/>
      <c r="E8" s="5">
        <v>1000000</v>
      </c>
      <c r="F8" s="5"/>
      <c r="G8" s="5"/>
      <c r="H8" s="5"/>
      <c r="I8" s="5"/>
      <c r="J8" s="5"/>
      <c r="K8" s="5"/>
      <c r="L8" s="5"/>
      <c r="M8" s="5"/>
      <c r="N8" s="50"/>
      <c r="O8" s="50"/>
      <c r="P8" s="50"/>
      <c r="Q8" s="50"/>
      <c r="R8" s="56"/>
      <c r="S8" s="2"/>
      <c r="T8" s="2"/>
    </row>
    <row r="9" spans="1:20" x14ac:dyDescent="0.25">
      <c r="A9" s="15" t="s">
        <v>26</v>
      </c>
      <c r="B9" s="3" t="s">
        <v>14</v>
      </c>
      <c r="C9" s="4">
        <v>1000000</v>
      </c>
      <c r="D9" s="5"/>
      <c r="E9" s="5"/>
      <c r="F9" s="5">
        <v>1000000</v>
      </c>
      <c r="G9" s="5"/>
      <c r="H9" s="5"/>
      <c r="I9" s="5"/>
      <c r="J9" s="5"/>
      <c r="K9" s="5"/>
      <c r="L9" s="5"/>
      <c r="M9" s="5"/>
      <c r="N9" s="50"/>
      <c r="O9" s="50"/>
      <c r="P9" s="50"/>
      <c r="Q9" s="50"/>
      <c r="R9" s="56"/>
      <c r="S9" s="2"/>
      <c r="T9" s="2"/>
    </row>
    <row r="10" spans="1:20" x14ac:dyDescent="0.25">
      <c r="A10" s="15" t="s">
        <v>27</v>
      </c>
      <c r="B10" s="3" t="s">
        <v>17</v>
      </c>
      <c r="C10" s="4">
        <v>1000000</v>
      </c>
      <c r="D10" s="5"/>
      <c r="E10" s="5"/>
      <c r="F10" s="5"/>
      <c r="G10" s="5">
        <v>1000000</v>
      </c>
      <c r="H10" s="5"/>
      <c r="I10" s="5"/>
      <c r="J10" s="5"/>
      <c r="K10" s="5"/>
      <c r="L10" s="5"/>
      <c r="M10" s="5"/>
      <c r="N10" s="50"/>
      <c r="O10" s="50"/>
      <c r="P10" s="50"/>
      <c r="Q10" s="50"/>
      <c r="R10" s="56"/>
      <c r="S10" s="2"/>
      <c r="T10" s="2"/>
    </row>
    <row r="11" spans="1:20" x14ac:dyDescent="0.25">
      <c r="A11" s="15" t="s">
        <v>30</v>
      </c>
      <c r="B11" s="3" t="s">
        <v>22</v>
      </c>
      <c r="C11" s="4">
        <v>400000</v>
      </c>
      <c r="D11" s="5"/>
      <c r="E11" s="5"/>
      <c r="F11" s="5"/>
      <c r="G11" s="5">
        <v>400000</v>
      </c>
      <c r="H11" s="5"/>
      <c r="I11" s="5"/>
      <c r="J11" s="5"/>
      <c r="K11" s="5"/>
      <c r="L11" s="5"/>
      <c r="M11" s="5"/>
      <c r="N11" s="50"/>
      <c r="O11" s="50"/>
      <c r="P11" s="50"/>
      <c r="Q11" s="50"/>
      <c r="R11" s="56"/>
      <c r="S11" s="2"/>
      <c r="T11" s="2"/>
    </row>
    <row r="12" spans="1:20" x14ac:dyDescent="0.25">
      <c r="A12" s="15" t="s">
        <v>35</v>
      </c>
      <c r="B12" s="3" t="s">
        <v>39</v>
      </c>
      <c r="C12" s="4">
        <v>600000</v>
      </c>
      <c r="D12" s="5"/>
      <c r="E12" s="5"/>
      <c r="F12" s="5">
        <v>600000</v>
      </c>
      <c r="G12" s="5"/>
      <c r="H12" s="5"/>
      <c r="I12" s="5"/>
      <c r="J12" s="5"/>
      <c r="K12" s="5"/>
      <c r="L12" s="5"/>
      <c r="M12" s="5"/>
      <c r="N12" s="50"/>
      <c r="O12" s="50"/>
      <c r="P12" s="50"/>
      <c r="Q12" s="50"/>
      <c r="R12" s="56"/>
      <c r="S12" s="2"/>
      <c r="T12" s="2"/>
    </row>
    <row r="13" spans="1:20" x14ac:dyDescent="0.25">
      <c r="A13" s="15" t="s">
        <v>36</v>
      </c>
      <c r="B13" s="3" t="s">
        <v>42</v>
      </c>
      <c r="C13" s="4">
        <v>600000</v>
      </c>
      <c r="D13" s="5"/>
      <c r="E13" s="5"/>
      <c r="F13" s="5"/>
      <c r="G13" s="5">
        <v>600000</v>
      </c>
      <c r="H13" s="5"/>
      <c r="I13" s="5"/>
      <c r="J13" s="5"/>
      <c r="K13" s="5"/>
      <c r="L13" s="5"/>
      <c r="M13" s="5"/>
      <c r="N13" s="50"/>
      <c r="O13" s="50"/>
      <c r="P13" s="50"/>
      <c r="Q13" s="50"/>
      <c r="R13" s="56"/>
      <c r="S13" s="2"/>
      <c r="T13" s="2"/>
    </row>
    <row r="14" spans="1:20" x14ac:dyDescent="0.25">
      <c r="A14" s="15" t="s">
        <v>37</v>
      </c>
      <c r="B14" s="3" t="s">
        <v>44</v>
      </c>
      <c r="C14" s="4">
        <v>2000000</v>
      </c>
      <c r="D14" s="5"/>
      <c r="E14" s="5"/>
      <c r="F14" s="5"/>
      <c r="G14" s="5"/>
      <c r="H14" s="5">
        <v>2000000</v>
      </c>
      <c r="I14" s="5"/>
      <c r="J14" s="5"/>
      <c r="K14" s="5"/>
      <c r="L14" s="5"/>
      <c r="M14" s="5"/>
      <c r="N14" s="50"/>
      <c r="O14" s="50"/>
      <c r="P14" s="50"/>
      <c r="Q14" s="50"/>
      <c r="R14" s="56"/>
      <c r="S14" s="2"/>
      <c r="T14" s="2"/>
    </row>
    <row r="15" spans="1:20" x14ac:dyDescent="0.25">
      <c r="A15" s="15" t="s">
        <v>38</v>
      </c>
      <c r="B15" s="3" t="s">
        <v>46</v>
      </c>
      <c r="C15" s="4">
        <v>2000000</v>
      </c>
      <c r="D15" s="5"/>
      <c r="E15" s="5"/>
      <c r="F15" s="5"/>
      <c r="G15" s="5"/>
      <c r="H15" s="5"/>
      <c r="I15" s="5">
        <v>2000000</v>
      </c>
      <c r="J15" s="5"/>
      <c r="K15" s="5"/>
      <c r="L15" s="5"/>
      <c r="M15" s="5"/>
      <c r="N15" s="50"/>
      <c r="O15" s="50"/>
      <c r="P15" s="50"/>
      <c r="Q15" s="50"/>
      <c r="R15" s="56"/>
      <c r="S15" s="2"/>
      <c r="T15" s="2"/>
    </row>
    <row r="16" spans="1:20" x14ac:dyDescent="0.25">
      <c r="A16" s="80" t="s">
        <v>34</v>
      </c>
      <c r="B16" s="73"/>
      <c r="C16" s="73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61"/>
      <c r="O16" s="61"/>
      <c r="P16" s="61"/>
      <c r="Q16" s="61"/>
      <c r="R16" s="62"/>
      <c r="S16" s="2"/>
      <c r="T16" s="2"/>
    </row>
    <row r="17" spans="1:20" x14ac:dyDescent="0.25">
      <c r="A17" s="58"/>
      <c r="B17" s="53"/>
      <c r="C17" s="54">
        <f>C18+C19+C20+C21+C22</f>
        <v>5350000</v>
      </c>
      <c r="D17" s="52">
        <f t="shared" ref="D17:R17" si="1">D18+D19+D20+D21+D22</f>
        <v>0</v>
      </c>
      <c r="E17" s="52">
        <f t="shared" si="1"/>
        <v>0</v>
      </c>
      <c r="F17" s="52">
        <f t="shared" si="1"/>
        <v>0</v>
      </c>
      <c r="G17" s="52">
        <f t="shared" si="1"/>
        <v>0</v>
      </c>
      <c r="H17" s="52">
        <f t="shared" si="1"/>
        <v>0</v>
      </c>
      <c r="I17" s="52">
        <f t="shared" si="1"/>
        <v>0</v>
      </c>
      <c r="J17" s="52">
        <f t="shared" si="1"/>
        <v>1070000</v>
      </c>
      <c r="K17" s="52">
        <f t="shared" si="1"/>
        <v>1070000</v>
      </c>
      <c r="L17" s="52">
        <f t="shared" si="1"/>
        <v>1070000</v>
      </c>
      <c r="M17" s="52">
        <f t="shared" si="1"/>
        <v>1070000</v>
      </c>
      <c r="N17" s="52">
        <f t="shared" si="1"/>
        <v>1070000</v>
      </c>
      <c r="O17" s="52">
        <f t="shared" si="1"/>
        <v>0</v>
      </c>
      <c r="P17" s="52">
        <f t="shared" si="1"/>
        <v>0</v>
      </c>
      <c r="Q17" s="52">
        <f t="shared" si="1"/>
        <v>0</v>
      </c>
      <c r="R17" s="52">
        <f t="shared" si="1"/>
        <v>0</v>
      </c>
      <c r="S17" s="2"/>
      <c r="T17" s="2"/>
    </row>
    <row r="18" spans="1:20" x14ac:dyDescent="0.25">
      <c r="A18" s="17" t="s">
        <v>6</v>
      </c>
      <c r="B18" s="3" t="s">
        <v>48</v>
      </c>
      <c r="C18" s="4">
        <v>1070000</v>
      </c>
      <c r="D18" s="5"/>
      <c r="E18" s="5"/>
      <c r="F18" s="5"/>
      <c r="G18" s="5"/>
      <c r="H18" s="5"/>
      <c r="I18" s="5"/>
      <c r="J18" s="5">
        <v>1070000</v>
      </c>
      <c r="K18" s="5"/>
      <c r="L18" s="5"/>
      <c r="M18" s="5"/>
      <c r="N18" s="50"/>
      <c r="O18" s="50"/>
      <c r="P18" s="50"/>
      <c r="Q18" s="50"/>
      <c r="R18" s="56"/>
      <c r="S18" s="2"/>
      <c r="T18" s="2"/>
    </row>
    <row r="19" spans="1:20" x14ac:dyDescent="0.25">
      <c r="A19" s="17" t="s">
        <v>24</v>
      </c>
      <c r="B19" s="3" t="s">
        <v>51</v>
      </c>
      <c r="C19" s="4">
        <v>1070000</v>
      </c>
      <c r="D19" s="5"/>
      <c r="E19" s="5"/>
      <c r="F19" s="5"/>
      <c r="G19" s="5"/>
      <c r="H19" s="5"/>
      <c r="I19" s="5"/>
      <c r="J19" s="5"/>
      <c r="K19" s="5">
        <v>1070000</v>
      </c>
      <c r="L19" s="5"/>
      <c r="M19" s="5"/>
      <c r="N19" s="50"/>
      <c r="O19" s="50"/>
      <c r="P19" s="50"/>
      <c r="Q19" s="50"/>
      <c r="R19" s="56"/>
      <c r="S19" s="2"/>
      <c r="T19" s="2"/>
    </row>
    <row r="20" spans="1:20" x14ac:dyDescent="0.25">
      <c r="A20" s="17" t="s">
        <v>25</v>
      </c>
      <c r="B20" s="3" t="s">
        <v>52</v>
      </c>
      <c r="C20" s="4">
        <v>1070000</v>
      </c>
      <c r="D20" s="5"/>
      <c r="E20" s="5"/>
      <c r="F20" s="5"/>
      <c r="G20" s="5"/>
      <c r="H20" s="5"/>
      <c r="I20" s="5"/>
      <c r="J20" s="5"/>
      <c r="K20" s="5"/>
      <c r="L20" s="5">
        <v>1070000</v>
      </c>
      <c r="M20" s="5"/>
      <c r="N20" s="50"/>
      <c r="O20" s="50"/>
      <c r="P20" s="50"/>
      <c r="Q20" s="50"/>
      <c r="R20" s="56"/>
      <c r="S20" s="2"/>
      <c r="T20" s="2"/>
    </row>
    <row r="21" spans="1:20" x14ac:dyDescent="0.25">
      <c r="A21" s="17" t="s">
        <v>26</v>
      </c>
      <c r="B21" s="3" t="s">
        <v>53</v>
      </c>
      <c r="C21" s="4">
        <v>1070000</v>
      </c>
      <c r="D21" s="5"/>
      <c r="E21" s="5"/>
      <c r="F21" s="5"/>
      <c r="G21" s="5"/>
      <c r="H21" s="5"/>
      <c r="I21" s="5"/>
      <c r="J21" s="5"/>
      <c r="K21" s="5"/>
      <c r="L21" s="5"/>
      <c r="M21" s="5">
        <v>1070000</v>
      </c>
      <c r="N21" s="50"/>
      <c r="O21" s="50"/>
      <c r="P21" s="50"/>
      <c r="Q21" s="50"/>
      <c r="R21" s="56"/>
      <c r="S21" s="2"/>
      <c r="T21" s="2"/>
    </row>
    <row r="22" spans="1:20" x14ac:dyDescent="0.25">
      <c r="A22" s="98" t="s">
        <v>27</v>
      </c>
      <c r="B22" s="99" t="s">
        <v>54</v>
      </c>
      <c r="C22" s="100">
        <v>1070000</v>
      </c>
      <c r="D22" s="101"/>
      <c r="E22" s="101">
        <v>0</v>
      </c>
      <c r="F22" s="101"/>
      <c r="G22" s="101"/>
      <c r="H22" s="101"/>
      <c r="I22" s="101"/>
      <c r="J22" s="101"/>
      <c r="K22" s="101"/>
      <c r="L22" s="101"/>
      <c r="M22" s="101"/>
      <c r="N22" s="102">
        <v>1070000</v>
      </c>
      <c r="O22" s="102">
        <v>0</v>
      </c>
      <c r="P22" s="102">
        <v>0</v>
      </c>
      <c r="Q22" s="102">
        <v>0</v>
      </c>
      <c r="R22" s="103">
        <v>0</v>
      </c>
      <c r="S22" s="2"/>
      <c r="T22" s="2"/>
    </row>
    <row r="23" spans="1:20" x14ac:dyDescent="0.25">
      <c r="A23" s="73" t="s">
        <v>64</v>
      </c>
      <c r="B23" s="73"/>
      <c r="C23" s="73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63"/>
      <c r="O23" s="63"/>
      <c r="P23" s="63"/>
      <c r="Q23" s="63"/>
      <c r="R23" s="63"/>
      <c r="S23" s="2"/>
      <c r="T23" s="2"/>
    </row>
    <row r="24" spans="1:20" x14ac:dyDescent="0.25">
      <c r="A24" s="53"/>
      <c r="B24" s="53"/>
      <c r="C24" s="54">
        <f>C25+C26+C27+C28</f>
        <v>3730000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>
        <f>O25+O26+O27+O28</f>
        <v>930000</v>
      </c>
      <c r="P24" s="52">
        <f t="shared" ref="P24:R24" si="2">P25+P26+P27+P28</f>
        <v>930000</v>
      </c>
      <c r="Q24" s="52">
        <f t="shared" si="2"/>
        <v>930000</v>
      </c>
      <c r="R24" s="52">
        <f t="shared" si="2"/>
        <v>940000</v>
      </c>
      <c r="S24" s="2"/>
      <c r="T24" s="2"/>
    </row>
    <row r="25" spans="1:20" x14ac:dyDescent="0.25">
      <c r="A25" s="59" t="s">
        <v>6</v>
      </c>
      <c r="B25" s="59" t="s">
        <v>58</v>
      </c>
      <c r="C25" s="60">
        <v>930000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0"/>
      <c r="O25" s="50">
        <v>930000</v>
      </c>
      <c r="P25" s="50"/>
      <c r="Q25" s="50"/>
      <c r="R25" s="50"/>
      <c r="S25" s="2"/>
      <c r="T25" s="2"/>
    </row>
    <row r="26" spans="1:20" x14ac:dyDescent="0.25">
      <c r="A26" s="59" t="s">
        <v>24</v>
      </c>
      <c r="B26" s="59" t="s">
        <v>59</v>
      </c>
      <c r="C26" s="60">
        <v>930000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0"/>
      <c r="O26" s="50"/>
      <c r="P26" s="50">
        <v>930000</v>
      </c>
      <c r="Q26" s="50"/>
      <c r="R26" s="50"/>
      <c r="S26" s="2"/>
      <c r="T26" s="2"/>
    </row>
    <row r="27" spans="1:20" x14ac:dyDescent="0.25">
      <c r="A27" s="59" t="s">
        <v>25</v>
      </c>
      <c r="B27" s="59" t="s">
        <v>60</v>
      </c>
      <c r="C27" s="60">
        <v>930000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0"/>
      <c r="O27" s="50"/>
      <c r="P27" s="50"/>
      <c r="Q27" s="50">
        <v>930000</v>
      </c>
      <c r="R27" s="50"/>
      <c r="S27" s="2"/>
      <c r="T27" s="2"/>
    </row>
    <row r="28" spans="1:20" x14ac:dyDescent="0.25">
      <c r="A28" s="59" t="s">
        <v>26</v>
      </c>
      <c r="B28" s="59" t="s">
        <v>61</v>
      </c>
      <c r="C28" s="60">
        <v>940000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0"/>
      <c r="O28" s="50"/>
      <c r="P28" s="50"/>
      <c r="Q28" s="50"/>
      <c r="R28" s="50">
        <v>940000</v>
      </c>
      <c r="S28" s="2"/>
      <c r="T28" s="2"/>
    </row>
    <row r="29" spans="1:20" ht="15.75" thickBot="1" x14ac:dyDescent="0.3">
      <c r="A29" s="6"/>
      <c r="B29" s="7"/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2"/>
      <c r="O29" s="2"/>
      <c r="P29" s="2"/>
      <c r="Q29" s="2"/>
      <c r="R29" s="2"/>
      <c r="S29" s="2"/>
      <c r="T29" s="2"/>
    </row>
    <row r="30" spans="1:20" ht="15.75" thickBot="1" x14ac:dyDescent="0.3">
      <c r="A30" s="65"/>
      <c r="B30" s="66"/>
      <c r="C30" s="67">
        <f>C6+C17+C24</f>
        <v>18450000</v>
      </c>
      <c r="D30" s="68">
        <f>D6+D17+D24</f>
        <v>770000</v>
      </c>
      <c r="E30" s="68">
        <f>E6+E17+E24</f>
        <v>1000000</v>
      </c>
      <c r="F30" s="68">
        <f>F6+F17+F24</f>
        <v>1600000</v>
      </c>
      <c r="G30" s="68">
        <f>G6+G17+G24</f>
        <v>2000000</v>
      </c>
      <c r="H30" s="68">
        <f>H6+H17+H24</f>
        <v>2000000</v>
      </c>
      <c r="I30" s="68">
        <f>I6+I17+I24</f>
        <v>2000000</v>
      </c>
      <c r="J30" s="68">
        <f>J6+J17+J24</f>
        <v>1070000</v>
      </c>
      <c r="K30" s="68">
        <f>K6+K17+K24</f>
        <v>1070000</v>
      </c>
      <c r="L30" s="68">
        <f>L6+L17+L24</f>
        <v>1070000</v>
      </c>
      <c r="M30" s="68">
        <f>M6+M17+M24</f>
        <v>1070000</v>
      </c>
      <c r="N30" s="68">
        <f>N6+N17+N24</f>
        <v>1070000</v>
      </c>
      <c r="O30" s="68">
        <f>O6+O17+O24</f>
        <v>930000</v>
      </c>
      <c r="P30" s="68">
        <f>P6+P17+P24</f>
        <v>930000</v>
      </c>
      <c r="Q30" s="69">
        <f>Q6+Q17+Q24</f>
        <v>930000</v>
      </c>
      <c r="R30" s="14">
        <f>R6+R17+R24</f>
        <v>940000</v>
      </c>
      <c r="S30" s="2"/>
      <c r="T30" s="2"/>
    </row>
    <row r="31" spans="1:20" ht="15.75" thickBot="1" x14ac:dyDescent="0.3">
      <c r="A31" s="74" t="s">
        <v>62</v>
      </c>
      <c r="B31" s="75"/>
      <c r="C31" s="75"/>
      <c r="D31" s="64">
        <f>C30-D30</f>
        <v>17680000</v>
      </c>
      <c r="E31" s="64">
        <f t="shared" ref="E31:R31" si="3">D31-E30</f>
        <v>16680000</v>
      </c>
      <c r="F31" s="64">
        <f t="shared" si="3"/>
        <v>15080000</v>
      </c>
      <c r="G31" s="64">
        <f t="shared" si="3"/>
        <v>13080000</v>
      </c>
      <c r="H31" s="64">
        <f t="shared" si="3"/>
        <v>11080000</v>
      </c>
      <c r="I31" s="64">
        <f t="shared" si="3"/>
        <v>9080000</v>
      </c>
      <c r="J31" s="64">
        <f t="shared" si="3"/>
        <v>8010000</v>
      </c>
      <c r="K31" s="64">
        <f t="shared" si="3"/>
        <v>6940000</v>
      </c>
      <c r="L31" s="64">
        <f t="shared" si="3"/>
        <v>5870000</v>
      </c>
      <c r="M31" s="64">
        <f t="shared" si="3"/>
        <v>4800000</v>
      </c>
      <c r="N31" s="70">
        <f t="shared" si="3"/>
        <v>3730000</v>
      </c>
      <c r="O31" s="70">
        <f t="shared" si="3"/>
        <v>2800000</v>
      </c>
      <c r="P31" s="70">
        <f t="shared" si="3"/>
        <v>1870000</v>
      </c>
      <c r="Q31" s="70">
        <f t="shared" si="3"/>
        <v>940000</v>
      </c>
      <c r="R31" s="71">
        <f t="shared" si="3"/>
        <v>0</v>
      </c>
      <c r="S31" s="2"/>
      <c r="T31" s="2"/>
    </row>
    <row r="32" spans="1:20" ht="28.5" customHeight="1" x14ac:dyDescent="0.25">
      <c r="B32" s="1"/>
      <c r="C32" s="1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B33" s="1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t="s">
        <v>57</v>
      </c>
      <c r="B34" s="1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t="s">
        <v>63</v>
      </c>
      <c r="B35" s="1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B36" s="1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B37" s="1"/>
      <c r="C37" s="1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C38" s="1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5">
      <c r="D43" s="2"/>
      <c r="E43" s="2"/>
      <c r="F43" s="2"/>
      <c r="G43" s="2"/>
      <c r="H43" s="2"/>
      <c r="I43" s="2"/>
      <c r="J43" s="2"/>
      <c r="K43" s="2"/>
      <c r="L43" s="2"/>
      <c r="M43" s="2"/>
    </row>
  </sheetData>
  <mergeCells count="9">
    <mergeCell ref="A1:R1"/>
    <mergeCell ref="A23:C23"/>
    <mergeCell ref="A31:C31"/>
    <mergeCell ref="D3:R3"/>
    <mergeCell ref="A5:C5"/>
    <mergeCell ref="A16:C16"/>
    <mergeCell ref="A3:A4"/>
    <mergeCell ref="B3:B4"/>
    <mergeCell ref="C3:C4"/>
  </mergeCells>
  <pageMargins left="0" right="0" top="0.35433070866141736" bottom="0.35433070866141736" header="0.31496062992125984" footer="0.31496062992125984"/>
  <pageSetup paperSize="8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9"/>
  <sheetViews>
    <sheetView zoomScaleNormal="100" workbookViewId="0">
      <selection activeCell="D31" sqref="D31"/>
    </sheetView>
  </sheetViews>
  <sheetFormatPr defaultRowHeight="15" x14ac:dyDescent="0.25"/>
  <cols>
    <col min="1" max="1" width="4" customWidth="1"/>
    <col min="2" max="2" width="6.28515625" customWidth="1"/>
    <col min="3" max="3" width="12" customWidth="1"/>
    <col min="4" max="4" width="9.42578125" customWidth="1"/>
    <col min="5" max="5" width="14.42578125" customWidth="1"/>
    <col min="6" max="6" width="10.140625" customWidth="1"/>
    <col min="7" max="8" width="11.42578125" customWidth="1"/>
    <col min="9" max="9" width="11.28515625" customWidth="1"/>
    <col min="10" max="11" width="11.7109375" customWidth="1"/>
    <col min="12" max="12" width="11.5703125" customWidth="1"/>
    <col min="13" max="13" width="11.85546875" customWidth="1"/>
    <col min="14" max="16" width="11.7109375" customWidth="1"/>
  </cols>
  <sheetData>
    <row r="1" spans="1:16" x14ac:dyDescent="0.25">
      <c r="A1" s="72" t="s">
        <v>55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ht="15.75" thickBot="1" x14ac:dyDescent="0.3"/>
    <row r="3" spans="1:16" ht="30" customHeight="1" x14ac:dyDescent="0.25">
      <c r="A3" s="91" t="s">
        <v>0</v>
      </c>
      <c r="B3" s="93" t="s">
        <v>5</v>
      </c>
      <c r="C3" s="93" t="s">
        <v>1</v>
      </c>
      <c r="D3" s="95" t="s">
        <v>2</v>
      </c>
      <c r="E3" s="95" t="s">
        <v>4</v>
      </c>
      <c r="F3" s="85" t="s">
        <v>3</v>
      </c>
      <c r="G3" s="85"/>
      <c r="H3" s="85"/>
      <c r="I3" s="85"/>
      <c r="J3" s="85"/>
      <c r="K3" s="85"/>
      <c r="L3" s="85"/>
      <c r="M3" s="85"/>
      <c r="N3" s="85"/>
      <c r="O3" s="85"/>
      <c r="P3" s="97"/>
    </row>
    <row r="4" spans="1:16" ht="15.75" thickBot="1" x14ac:dyDescent="0.3">
      <c r="A4" s="92"/>
      <c r="B4" s="94"/>
      <c r="C4" s="94"/>
      <c r="D4" s="96"/>
      <c r="E4" s="96"/>
      <c r="F4" s="40">
        <v>2017</v>
      </c>
      <c r="G4" s="40">
        <v>2018</v>
      </c>
      <c r="H4" s="40">
        <v>2019</v>
      </c>
      <c r="I4" s="40">
        <v>2020</v>
      </c>
      <c r="J4" s="40">
        <v>2021</v>
      </c>
      <c r="K4" s="40">
        <v>2022</v>
      </c>
      <c r="L4" s="40">
        <v>2023</v>
      </c>
      <c r="M4" s="40">
        <v>2024</v>
      </c>
      <c r="N4" s="40">
        <v>2025</v>
      </c>
      <c r="O4" s="40">
        <v>2026</v>
      </c>
      <c r="P4" s="41">
        <v>2027</v>
      </c>
    </row>
    <row r="5" spans="1:16" x14ac:dyDescent="0.25">
      <c r="A5" s="86" t="s">
        <v>23</v>
      </c>
      <c r="B5" s="87"/>
      <c r="C5" s="87"/>
      <c r="D5" s="87"/>
      <c r="E5" s="88"/>
      <c r="F5" s="43"/>
      <c r="G5" s="43"/>
      <c r="H5" s="43"/>
      <c r="I5" s="43"/>
      <c r="J5" s="43"/>
      <c r="K5" s="43"/>
      <c r="L5" s="43"/>
      <c r="M5" s="43"/>
      <c r="N5" s="43"/>
      <c r="O5" s="43"/>
      <c r="P5" s="44"/>
    </row>
    <row r="6" spans="1:16" ht="15.75" thickBot="1" x14ac:dyDescent="0.3">
      <c r="A6" s="45"/>
      <c r="B6" s="46"/>
      <c r="C6" s="47">
        <f>C7+C8+C9+C10+C11+C12+C13+C14+C15+C16+C17+C18</f>
        <v>10940000</v>
      </c>
      <c r="D6" s="46"/>
      <c r="E6" s="46"/>
      <c r="F6" s="38">
        <f>F7+F8+F9+F10+F11+F12+F13+F14+F15+F16+F17+F18</f>
        <v>770000</v>
      </c>
      <c r="G6" s="38">
        <f t="shared" ref="G6:P6" si="0">G7+G8+G9+G10+G11+G12+G13+G14+G15+G16+G17+G18</f>
        <v>1170000</v>
      </c>
      <c r="H6" s="38">
        <f t="shared" si="0"/>
        <v>1000000</v>
      </c>
      <c r="I6" s="38">
        <f t="shared" si="0"/>
        <v>2000000</v>
      </c>
      <c r="J6" s="38">
        <f t="shared" si="0"/>
        <v>2000000</v>
      </c>
      <c r="K6" s="38">
        <f t="shared" si="0"/>
        <v>2000000</v>
      </c>
      <c r="L6" s="38">
        <f t="shared" si="0"/>
        <v>2000000</v>
      </c>
      <c r="M6" s="38">
        <f t="shared" si="0"/>
        <v>0</v>
      </c>
      <c r="N6" s="38">
        <f t="shared" si="0"/>
        <v>0</v>
      </c>
      <c r="O6" s="38">
        <f t="shared" si="0"/>
        <v>0</v>
      </c>
      <c r="P6" s="39">
        <f t="shared" si="0"/>
        <v>0</v>
      </c>
    </row>
    <row r="7" spans="1:16" x14ac:dyDescent="0.25">
      <c r="A7" s="42" t="s">
        <v>6</v>
      </c>
      <c r="B7" s="29" t="s">
        <v>7</v>
      </c>
      <c r="C7" s="30">
        <v>770000</v>
      </c>
      <c r="D7" s="29" t="s">
        <v>8</v>
      </c>
      <c r="E7" s="29" t="s">
        <v>9</v>
      </c>
      <c r="F7" s="31">
        <v>770000</v>
      </c>
      <c r="G7" s="31"/>
      <c r="H7" s="31"/>
      <c r="I7" s="31"/>
      <c r="J7" s="31"/>
      <c r="K7" s="31"/>
      <c r="L7" s="31"/>
      <c r="M7" s="31"/>
      <c r="N7" s="31"/>
      <c r="O7" s="31"/>
      <c r="P7" s="32"/>
    </row>
    <row r="8" spans="1:16" x14ac:dyDescent="0.25">
      <c r="A8" s="15" t="s">
        <v>24</v>
      </c>
      <c r="B8" s="3" t="s">
        <v>10</v>
      </c>
      <c r="C8" s="4">
        <v>770000</v>
      </c>
      <c r="D8" s="3" t="s">
        <v>8</v>
      </c>
      <c r="E8" s="3" t="s">
        <v>11</v>
      </c>
      <c r="F8" s="5"/>
      <c r="G8" s="5">
        <v>770000</v>
      </c>
      <c r="H8" s="5"/>
      <c r="I8" s="5"/>
      <c r="J8" s="5"/>
      <c r="K8" s="5"/>
      <c r="L8" s="5"/>
      <c r="M8" s="5"/>
      <c r="N8" s="5"/>
      <c r="O8" s="5"/>
      <c r="P8" s="16"/>
    </row>
    <row r="9" spans="1:16" x14ac:dyDescent="0.25">
      <c r="A9" s="15" t="s">
        <v>25</v>
      </c>
      <c r="B9" s="3" t="s">
        <v>12</v>
      </c>
      <c r="C9" s="4">
        <v>1000000</v>
      </c>
      <c r="D9" s="3" t="s">
        <v>13</v>
      </c>
      <c r="E9" s="3" t="s">
        <v>11</v>
      </c>
      <c r="F9" s="5"/>
      <c r="G9" s="5"/>
      <c r="H9" s="5">
        <v>1000000</v>
      </c>
      <c r="I9" s="5"/>
      <c r="J9" s="5"/>
      <c r="K9" s="5"/>
      <c r="L9" s="5"/>
      <c r="M9" s="5"/>
      <c r="N9" s="5"/>
      <c r="O9" s="5"/>
      <c r="P9" s="16"/>
    </row>
    <row r="10" spans="1:16" x14ac:dyDescent="0.25">
      <c r="A10" s="15" t="s">
        <v>26</v>
      </c>
      <c r="B10" s="3" t="s">
        <v>14</v>
      </c>
      <c r="C10" s="4">
        <v>1000000</v>
      </c>
      <c r="D10" s="3" t="s">
        <v>15</v>
      </c>
      <c r="E10" s="3" t="s">
        <v>16</v>
      </c>
      <c r="F10" s="5"/>
      <c r="G10" s="5"/>
      <c r="H10" s="5"/>
      <c r="I10" s="5">
        <v>1000000</v>
      </c>
      <c r="J10" s="5"/>
      <c r="K10" s="5"/>
      <c r="L10" s="5"/>
      <c r="M10" s="5"/>
      <c r="N10" s="5"/>
      <c r="O10" s="5"/>
      <c r="P10" s="16"/>
    </row>
    <row r="11" spans="1:16" x14ac:dyDescent="0.25">
      <c r="A11" s="15" t="s">
        <v>27</v>
      </c>
      <c r="B11" s="3" t="s">
        <v>17</v>
      </c>
      <c r="C11" s="4">
        <v>1000000</v>
      </c>
      <c r="D11" s="3" t="s">
        <v>15</v>
      </c>
      <c r="E11" s="3" t="s">
        <v>18</v>
      </c>
      <c r="F11" s="5"/>
      <c r="G11" s="5"/>
      <c r="H11" s="5"/>
      <c r="I11" s="5"/>
      <c r="J11" s="5">
        <v>1000000</v>
      </c>
      <c r="K11" s="5"/>
      <c r="L11" s="5"/>
      <c r="M11" s="5"/>
      <c r="N11" s="5"/>
      <c r="O11" s="5"/>
      <c r="P11" s="16"/>
    </row>
    <row r="12" spans="1:16" x14ac:dyDescent="0.25">
      <c r="A12" s="15" t="s">
        <v>28</v>
      </c>
      <c r="B12" s="3" t="s">
        <v>19</v>
      </c>
      <c r="C12" s="4">
        <v>400000</v>
      </c>
      <c r="D12" s="3" t="s">
        <v>20</v>
      </c>
      <c r="E12" s="3" t="s">
        <v>31</v>
      </c>
      <c r="F12" s="5"/>
      <c r="G12" s="5">
        <v>400000</v>
      </c>
      <c r="H12" s="5"/>
      <c r="I12" s="5"/>
      <c r="J12" s="5"/>
      <c r="K12" s="5"/>
      <c r="L12" s="5"/>
      <c r="M12" s="5"/>
      <c r="N12" s="5"/>
      <c r="O12" s="5"/>
      <c r="P12" s="16"/>
    </row>
    <row r="13" spans="1:16" x14ac:dyDescent="0.25">
      <c r="A13" s="15" t="s">
        <v>29</v>
      </c>
      <c r="B13" s="3" t="s">
        <v>21</v>
      </c>
      <c r="C13" s="4">
        <v>400000</v>
      </c>
      <c r="D13" s="3" t="s">
        <v>20</v>
      </c>
      <c r="E13" s="3" t="s">
        <v>32</v>
      </c>
      <c r="F13" s="5"/>
      <c r="G13" s="5"/>
      <c r="H13" s="5"/>
      <c r="I13" s="5">
        <v>400000</v>
      </c>
      <c r="J13" s="5"/>
      <c r="K13" s="5"/>
      <c r="L13" s="5"/>
      <c r="M13" s="5"/>
      <c r="N13" s="5"/>
      <c r="O13" s="5"/>
      <c r="P13" s="16"/>
    </row>
    <row r="14" spans="1:16" x14ac:dyDescent="0.25">
      <c r="A14" s="15" t="s">
        <v>30</v>
      </c>
      <c r="B14" s="3" t="s">
        <v>22</v>
      </c>
      <c r="C14" s="4">
        <v>400000</v>
      </c>
      <c r="D14" s="3" t="s">
        <v>20</v>
      </c>
      <c r="E14" s="3" t="s">
        <v>33</v>
      </c>
      <c r="F14" s="5"/>
      <c r="G14" s="5"/>
      <c r="H14" s="5"/>
      <c r="I14" s="5"/>
      <c r="J14" s="5">
        <v>400000</v>
      </c>
      <c r="K14" s="5"/>
      <c r="L14" s="5"/>
      <c r="M14" s="5"/>
      <c r="N14" s="5"/>
      <c r="O14" s="5"/>
      <c r="P14" s="16"/>
    </row>
    <row r="15" spans="1:16" x14ac:dyDescent="0.25">
      <c r="A15" s="15" t="s">
        <v>35</v>
      </c>
      <c r="B15" s="3" t="s">
        <v>39</v>
      </c>
      <c r="C15" s="4">
        <v>600000</v>
      </c>
      <c r="D15" s="3" t="s">
        <v>40</v>
      </c>
      <c r="E15" s="3" t="s">
        <v>41</v>
      </c>
      <c r="F15" s="5"/>
      <c r="G15" s="5"/>
      <c r="H15" s="5"/>
      <c r="I15" s="5">
        <v>600000</v>
      </c>
      <c r="J15" s="5"/>
      <c r="K15" s="5"/>
      <c r="L15" s="5"/>
      <c r="M15" s="5"/>
      <c r="N15" s="5"/>
      <c r="O15" s="5"/>
      <c r="P15" s="16"/>
    </row>
    <row r="16" spans="1:16" x14ac:dyDescent="0.25">
      <c r="A16" s="15" t="s">
        <v>36</v>
      </c>
      <c r="B16" s="3" t="s">
        <v>42</v>
      </c>
      <c r="C16" s="4">
        <v>600000</v>
      </c>
      <c r="D16" s="3" t="s">
        <v>40</v>
      </c>
      <c r="E16" s="3" t="s">
        <v>43</v>
      </c>
      <c r="F16" s="5"/>
      <c r="G16" s="5"/>
      <c r="H16" s="5"/>
      <c r="I16" s="5"/>
      <c r="J16" s="5">
        <v>600000</v>
      </c>
      <c r="K16" s="5"/>
      <c r="L16" s="5"/>
      <c r="M16" s="5"/>
      <c r="N16" s="5"/>
      <c r="O16" s="5"/>
      <c r="P16" s="16"/>
    </row>
    <row r="17" spans="1:16" x14ac:dyDescent="0.25">
      <c r="A17" s="15" t="s">
        <v>37</v>
      </c>
      <c r="B17" s="3" t="s">
        <v>44</v>
      </c>
      <c r="C17" s="4">
        <v>2000000</v>
      </c>
      <c r="D17" s="3" t="s">
        <v>40</v>
      </c>
      <c r="E17" s="3" t="s">
        <v>45</v>
      </c>
      <c r="F17" s="5"/>
      <c r="G17" s="5"/>
      <c r="H17" s="5"/>
      <c r="I17" s="5"/>
      <c r="J17" s="5"/>
      <c r="K17" s="5">
        <v>2000000</v>
      </c>
      <c r="L17" s="5"/>
      <c r="M17" s="5"/>
      <c r="N17" s="5"/>
      <c r="O17" s="5"/>
      <c r="P17" s="16"/>
    </row>
    <row r="18" spans="1:16" ht="15.75" thickBot="1" x14ac:dyDescent="0.3">
      <c r="A18" s="23" t="s">
        <v>38</v>
      </c>
      <c r="B18" s="24" t="s">
        <v>46</v>
      </c>
      <c r="C18" s="25">
        <v>2000000</v>
      </c>
      <c r="D18" s="24" t="s">
        <v>40</v>
      </c>
      <c r="E18" s="24" t="s">
        <v>47</v>
      </c>
      <c r="F18" s="26"/>
      <c r="G18" s="26"/>
      <c r="H18" s="26"/>
      <c r="I18" s="26"/>
      <c r="J18" s="26"/>
      <c r="K18" s="26"/>
      <c r="L18" s="26">
        <v>2000000</v>
      </c>
      <c r="M18" s="26"/>
      <c r="N18" s="26"/>
      <c r="O18" s="26"/>
      <c r="P18" s="27"/>
    </row>
    <row r="19" spans="1:16" x14ac:dyDescent="0.25">
      <c r="A19" s="89" t="s">
        <v>34</v>
      </c>
      <c r="B19" s="90"/>
      <c r="C19" s="90"/>
      <c r="D19" s="90"/>
      <c r="E19" s="90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4"/>
    </row>
    <row r="20" spans="1:16" ht="15.75" thickBot="1" x14ac:dyDescent="0.3">
      <c r="A20" s="35"/>
      <c r="B20" s="36"/>
      <c r="C20" s="37">
        <f>C21+C22+C23+C24+C25</f>
        <v>5350000</v>
      </c>
      <c r="D20" s="36"/>
      <c r="E20" s="36"/>
      <c r="F20" s="38">
        <f>F21+F22+F23+F24+F25</f>
        <v>0</v>
      </c>
      <c r="G20" s="38">
        <f t="shared" ref="G20:P20" si="1">G21+G22+G23+G24+G25</f>
        <v>0</v>
      </c>
      <c r="H20" s="38">
        <f t="shared" si="1"/>
        <v>1070000</v>
      </c>
      <c r="I20" s="38">
        <f t="shared" si="1"/>
        <v>0</v>
      </c>
      <c r="J20" s="38">
        <f t="shared" si="1"/>
        <v>0</v>
      </c>
      <c r="K20" s="38">
        <f t="shared" si="1"/>
        <v>0</v>
      </c>
      <c r="L20" s="38">
        <f t="shared" si="1"/>
        <v>0</v>
      </c>
      <c r="M20" s="38">
        <f t="shared" si="1"/>
        <v>1070000</v>
      </c>
      <c r="N20" s="38">
        <f t="shared" si="1"/>
        <v>1070000</v>
      </c>
      <c r="O20" s="38">
        <f t="shared" si="1"/>
        <v>1070000</v>
      </c>
      <c r="P20" s="39">
        <f t="shared" si="1"/>
        <v>1070000</v>
      </c>
    </row>
    <row r="21" spans="1:16" x14ac:dyDescent="0.25">
      <c r="A21" s="28" t="s">
        <v>6</v>
      </c>
      <c r="B21" s="29" t="s">
        <v>48</v>
      </c>
      <c r="C21" s="30">
        <v>1070000</v>
      </c>
      <c r="D21" s="29" t="s">
        <v>49</v>
      </c>
      <c r="E21" s="29" t="s">
        <v>56</v>
      </c>
      <c r="F21" s="31"/>
      <c r="G21" s="31"/>
      <c r="H21" s="31"/>
      <c r="I21" s="31"/>
      <c r="J21" s="31"/>
      <c r="K21" s="31"/>
      <c r="L21" s="31"/>
      <c r="M21" s="31">
        <v>1070000</v>
      </c>
      <c r="N21" s="31"/>
      <c r="O21" s="31"/>
      <c r="P21" s="32"/>
    </row>
    <row r="22" spans="1:16" x14ac:dyDescent="0.25">
      <c r="A22" s="17" t="s">
        <v>24</v>
      </c>
      <c r="B22" s="3" t="s">
        <v>51</v>
      </c>
      <c r="C22" s="4">
        <v>1070000</v>
      </c>
      <c r="D22" s="3" t="s">
        <v>49</v>
      </c>
      <c r="E22" s="3" t="s">
        <v>56</v>
      </c>
      <c r="F22" s="5"/>
      <c r="G22" s="5"/>
      <c r="H22" s="5"/>
      <c r="I22" s="5"/>
      <c r="J22" s="5"/>
      <c r="K22" s="5"/>
      <c r="L22" s="5"/>
      <c r="M22" s="5"/>
      <c r="N22" s="5">
        <v>1070000</v>
      </c>
      <c r="O22" s="5"/>
      <c r="P22" s="16"/>
    </row>
    <row r="23" spans="1:16" x14ac:dyDescent="0.25">
      <c r="A23" s="17" t="s">
        <v>25</v>
      </c>
      <c r="B23" s="3" t="s">
        <v>52</v>
      </c>
      <c r="C23" s="4">
        <v>1070000</v>
      </c>
      <c r="D23" s="3" t="s">
        <v>49</v>
      </c>
      <c r="E23" s="3" t="s">
        <v>56</v>
      </c>
      <c r="F23" s="5"/>
      <c r="G23" s="5"/>
      <c r="H23" s="5"/>
      <c r="I23" s="5"/>
      <c r="J23" s="5"/>
      <c r="K23" s="5"/>
      <c r="L23" s="5"/>
      <c r="M23" s="5"/>
      <c r="N23" s="5"/>
      <c r="O23" s="5">
        <v>1070000</v>
      </c>
      <c r="P23" s="16"/>
    </row>
    <row r="24" spans="1:16" x14ac:dyDescent="0.25">
      <c r="A24" s="17" t="s">
        <v>26</v>
      </c>
      <c r="B24" s="3" t="s">
        <v>53</v>
      </c>
      <c r="C24" s="4">
        <v>1070000</v>
      </c>
      <c r="D24" s="3" t="s">
        <v>49</v>
      </c>
      <c r="E24" s="3" t="s">
        <v>56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16">
        <v>1070000</v>
      </c>
    </row>
    <row r="25" spans="1:16" ht="15.75" thickBot="1" x14ac:dyDescent="0.3">
      <c r="A25" s="18" t="s">
        <v>27</v>
      </c>
      <c r="B25" s="19" t="s">
        <v>54</v>
      </c>
      <c r="C25" s="20">
        <v>1070000</v>
      </c>
      <c r="D25" s="19" t="s">
        <v>49</v>
      </c>
      <c r="E25" s="19" t="s">
        <v>50</v>
      </c>
      <c r="F25" s="21"/>
      <c r="G25" s="21"/>
      <c r="H25" s="21">
        <v>1070000</v>
      </c>
      <c r="I25" s="21"/>
      <c r="J25" s="21"/>
      <c r="K25" s="21"/>
      <c r="L25" s="21"/>
      <c r="M25" s="21"/>
      <c r="N25" s="21"/>
      <c r="O25" s="21"/>
      <c r="P25" s="22"/>
    </row>
    <row r="26" spans="1:16" ht="15.75" thickBot="1" x14ac:dyDescent="0.3">
      <c r="A26" s="6"/>
      <c r="B26" s="7"/>
      <c r="C26" s="8"/>
      <c r="D26" s="7"/>
      <c r="E26" s="7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6" ht="15.75" thickBot="1" x14ac:dyDescent="0.3">
      <c r="A27" s="10"/>
      <c r="B27" s="11"/>
      <c r="C27" s="12">
        <f>C6+C20</f>
        <v>16290000</v>
      </c>
      <c r="D27" s="11"/>
      <c r="E27" s="11"/>
      <c r="F27" s="13">
        <f>F6+F20</f>
        <v>770000</v>
      </c>
      <c r="G27" s="13">
        <f t="shared" ref="G27:P27" si="2">G6+G20</f>
        <v>1170000</v>
      </c>
      <c r="H27" s="13">
        <f t="shared" si="2"/>
        <v>2070000</v>
      </c>
      <c r="I27" s="13">
        <f t="shared" si="2"/>
        <v>2000000</v>
      </c>
      <c r="J27" s="13">
        <f t="shared" si="2"/>
        <v>2000000</v>
      </c>
      <c r="K27" s="13">
        <f t="shared" si="2"/>
        <v>2000000</v>
      </c>
      <c r="L27" s="13">
        <f t="shared" si="2"/>
        <v>2000000</v>
      </c>
      <c r="M27" s="13">
        <f t="shared" si="2"/>
        <v>1070000</v>
      </c>
      <c r="N27" s="13">
        <f t="shared" si="2"/>
        <v>1070000</v>
      </c>
      <c r="O27" s="13">
        <f t="shared" si="2"/>
        <v>1070000</v>
      </c>
      <c r="P27" s="14">
        <f t="shared" si="2"/>
        <v>1070000</v>
      </c>
    </row>
    <row r="28" spans="1:16" x14ac:dyDescent="0.25">
      <c r="B28" s="1"/>
      <c r="C28" s="1"/>
      <c r="D28" s="1"/>
      <c r="E28" s="1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25">
      <c r="B29" s="1"/>
      <c r="C29" s="1"/>
      <c r="D29" s="1"/>
      <c r="E29" s="1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25">
      <c r="B30" s="1"/>
      <c r="C30" s="1"/>
      <c r="D30" s="1"/>
      <c r="E30" s="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x14ac:dyDescent="0.25">
      <c r="B31" s="1"/>
      <c r="C31" s="1"/>
      <c r="D31" s="1"/>
      <c r="E31" s="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x14ac:dyDescent="0.25">
      <c r="B32" s="1"/>
      <c r="C32" s="1"/>
      <c r="D32" s="1"/>
      <c r="E32" s="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2:16" x14ac:dyDescent="0.25">
      <c r="B33" s="1"/>
      <c r="C33" s="1"/>
      <c r="D33" s="1"/>
      <c r="E33" s="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2:16" x14ac:dyDescent="0.25">
      <c r="C34" s="1"/>
      <c r="D34" s="1"/>
      <c r="E34" s="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2:16" x14ac:dyDescent="0.25">
      <c r="C35" s="1"/>
      <c r="D35" s="1"/>
      <c r="E35" s="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2:16" x14ac:dyDescent="0.25"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2:16" x14ac:dyDescent="0.25"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2:16" x14ac:dyDescent="0.25"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2:16" x14ac:dyDescent="0.25"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</sheetData>
  <mergeCells count="9">
    <mergeCell ref="A5:E5"/>
    <mergeCell ref="A19:E19"/>
    <mergeCell ref="A1:P1"/>
    <mergeCell ref="A3:A4"/>
    <mergeCell ref="B3:B4"/>
    <mergeCell ref="C3:C4"/>
    <mergeCell ref="D3:D4"/>
    <mergeCell ref="E3:E4"/>
    <mergeCell ref="F3:P3"/>
  </mergeCells>
  <pageMargins left="0" right="0" top="0.35433070866141736" bottom="0.35433070866141736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Obligacje</vt:lpstr>
      <vt:lpstr>Odsetki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2018-11-07T10:27:52Z</dcterms:modified>
</cp:coreProperties>
</file>